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3_Strmed\_Документы\2023\Протокол заседания Комиссии по разработке ТПОМС от 29.12.2022 №21\"/>
    </mc:Choice>
  </mc:AlternateContent>
  <xr:revisionPtr revIDLastSave="0" documentId="13_ncr:1_{C25DA9F3-018E-46CB-9091-D4D69FA6A397}" xr6:coauthVersionLast="47" xr6:coauthVersionMax="47" xr10:uidLastSave="{00000000-0000-0000-0000-000000000000}"/>
  <bookViews>
    <workbookView xWindow="-120" yWindow="-120" windowWidth="29040" windowHeight="15840" xr2:uid="{00000000-000D-0000-FFFF-FFFF00000000}"/>
  </bookViews>
  <sheets>
    <sheet name="V_МО__был" sheetId="1" r:id="rId1"/>
  </sheets>
  <externalReferences>
    <externalReference r:id="rId2"/>
    <externalReference r:id="rId3"/>
    <externalReference r:id="rId4"/>
    <externalReference r:id="rId5"/>
    <externalReference r:id="rId6"/>
  </externalReferences>
  <definedNames>
    <definedName name="_xlnm.Database" localSheetId="0">#REF!</definedName>
    <definedName name="_xlnm.Database">#REF!</definedName>
    <definedName name="_xlnm.Print_Titles" localSheetId="0">V_МО__был!$A:$B</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F108" i="1" l="1"/>
  <c r="DV108" i="1"/>
  <c r="FJ108" i="1" s="1"/>
  <c r="DU108" i="1"/>
  <c r="DR108" i="1"/>
  <c r="BY108" i="1"/>
  <c r="BX108" i="1"/>
  <c r="BK108" i="1"/>
  <c r="BF108" i="1"/>
  <c r="AU108" i="1"/>
  <c r="AP108" i="1"/>
  <c r="AM108" i="1"/>
  <c r="AL108" i="1"/>
  <c r="U108" i="1"/>
  <c r="O108" i="1"/>
  <c r="N108" i="1"/>
  <c r="M108" i="1"/>
  <c r="H108" i="1" s="1"/>
  <c r="L108" i="1"/>
  <c r="K108" i="1"/>
  <c r="G108" i="1"/>
  <c r="FL106" i="1"/>
  <c r="FK106" i="1"/>
  <c r="FI106" i="1"/>
  <c r="FH106" i="1"/>
  <c r="FG106" i="1"/>
  <c r="FE106" i="1"/>
  <c r="FD106" i="1"/>
  <c r="FC106" i="1"/>
  <c r="FB106" i="1"/>
  <c r="FA106" i="1"/>
  <c r="EZ106" i="1"/>
  <c r="EY106" i="1"/>
  <c r="EX106" i="1"/>
  <c r="EW106" i="1"/>
  <c r="EV106" i="1"/>
  <c r="EU106" i="1"/>
  <c r="ET106" i="1"/>
  <c r="ES106" i="1"/>
  <c r="ER106" i="1"/>
  <c r="EQ106" i="1"/>
  <c r="EP106" i="1"/>
  <c r="EO106" i="1"/>
  <c r="EN106" i="1"/>
  <c r="EM106" i="1"/>
  <c r="EL106" i="1"/>
  <c r="EK106" i="1"/>
  <c r="EJ106" i="1"/>
  <c r="EI106" i="1"/>
  <c r="EH106" i="1"/>
  <c r="EG106" i="1"/>
  <c r="EF106" i="1"/>
  <c r="EE106" i="1"/>
  <c r="ED106" i="1"/>
  <c r="EC106" i="1"/>
  <c r="EB106" i="1"/>
  <c r="EA106" i="1"/>
  <c r="DZ106" i="1"/>
  <c r="DY106" i="1"/>
  <c r="DX106" i="1"/>
  <c r="DW106" i="1"/>
  <c r="DT106" i="1"/>
  <c r="DP106" i="1"/>
  <c r="DO106" i="1"/>
  <c r="DN106" i="1"/>
  <c r="DM106" i="1"/>
  <c r="DL106" i="1"/>
  <c r="DK106" i="1"/>
  <c r="DJ106" i="1"/>
  <c r="DI106" i="1"/>
  <c r="DH106" i="1"/>
  <c r="DG106" i="1"/>
  <c r="DF106" i="1"/>
  <c r="DE106" i="1"/>
  <c r="DD106" i="1"/>
  <c r="DC106" i="1"/>
  <c r="DB106" i="1"/>
  <c r="DA106" i="1"/>
  <c r="CZ106" i="1"/>
  <c r="CY106" i="1"/>
  <c r="CX106" i="1"/>
  <c r="CW106" i="1"/>
  <c r="CV106" i="1"/>
  <c r="CU106" i="1"/>
  <c r="CT106" i="1"/>
  <c r="CS106" i="1"/>
  <c r="CR106" i="1"/>
  <c r="CQ106" i="1"/>
  <c r="CP106" i="1"/>
  <c r="CO106" i="1"/>
  <c r="CN106" i="1"/>
  <c r="CM106" i="1"/>
  <c r="CL106" i="1"/>
  <c r="CK106" i="1"/>
  <c r="CJ106" i="1"/>
  <c r="CI106" i="1"/>
  <c r="CH106" i="1"/>
  <c r="CG106" i="1"/>
  <c r="CF106" i="1"/>
  <c r="CE106" i="1"/>
  <c r="CD106" i="1"/>
  <c r="CC106" i="1"/>
  <c r="CB106" i="1"/>
  <c r="CA106" i="1"/>
  <c r="BZ106" i="1"/>
  <c r="BW106" i="1"/>
  <c r="BV106" i="1"/>
  <c r="BU106" i="1"/>
  <c r="BT106" i="1"/>
  <c r="BS106" i="1"/>
  <c r="BR106" i="1"/>
  <c r="BN106" i="1"/>
  <c r="BM106" i="1"/>
  <c r="BL106" i="1"/>
  <c r="BJ106" i="1"/>
  <c r="BI106" i="1"/>
  <c r="BH106" i="1"/>
  <c r="BG106" i="1"/>
  <c r="BE106" i="1"/>
  <c r="BD106" i="1"/>
  <c r="BB106" i="1"/>
  <c r="AZ106" i="1"/>
  <c r="AY106" i="1"/>
  <c r="AX106" i="1"/>
  <c r="AW106" i="1"/>
  <c r="AV106" i="1"/>
  <c r="AS106" i="1"/>
  <c r="AR106" i="1"/>
  <c r="AQ106" i="1"/>
  <c r="AO106" i="1"/>
  <c r="AN106" i="1"/>
  <c r="AM106" i="1"/>
  <c r="AL106" i="1"/>
  <c r="AJ106" i="1"/>
  <c r="AH106" i="1"/>
  <c r="AG106" i="1"/>
  <c r="AF106" i="1"/>
  <c r="AE106" i="1"/>
  <c r="AC106" i="1"/>
  <c r="AB106" i="1"/>
  <c r="Z106" i="1"/>
  <c r="Y106" i="1"/>
  <c r="X106" i="1"/>
  <c r="T106" i="1"/>
  <c r="S106" i="1"/>
  <c r="R106" i="1"/>
  <c r="Q106" i="1"/>
  <c r="P106" i="1"/>
  <c r="N106" i="1"/>
  <c r="M106" i="1"/>
  <c r="L106" i="1"/>
  <c r="K106" i="1"/>
  <c r="FF105" i="1"/>
  <c r="DV105" i="1"/>
  <c r="FJ105" i="1" s="1"/>
  <c r="DU105" i="1"/>
  <c r="DS105" i="1"/>
  <c r="DR105" i="1"/>
  <c r="BY105" i="1"/>
  <c r="BX105" i="1"/>
  <c r="BQ105" i="1"/>
  <c r="BP105" i="1"/>
  <c r="BK105" i="1"/>
  <c r="BF105" i="1"/>
  <c r="BC105" i="1"/>
  <c r="AT105" i="1" s="1"/>
  <c r="AU105" i="1"/>
  <c r="AP105" i="1"/>
  <c r="AK105" i="1"/>
  <c r="AI105" i="1"/>
  <c r="AD105" i="1"/>
  <c r="AA105" i="1"/>
  <c r="W105" i="1"/>
  <c r="U105" i="1"/>
  <c r="O105" i="1"/>
  <c r="J105" i="1"/>
  <c r="I105" i="1"/>
  <c r="H105" i="1"/>
  <c r="G105" i="1"/>
  <c r="F105" i="1"/>
  <c r="FJ104" i="1"/>
  <c r="FF104" i="1"/>
  <c r="DV104" i="1"/>
  <c r="DU104" i="1"/>
  <c r="DS104" i="1"/>
  <c r="DR104" i="1"/>
  <c r="BY104" i="1"/>
  <c r="BX104" i="1"/>
  <c r="BP104" i="1"/>
  <c r="BQ104" i="1" s="1"/>
  <c r="BO104" i="1" s="1"/>
  <c r="BK104" i="1"/>
  <c r="BF104" i="1"/>
  <c r="BC104" i="1"/>
  <c r="AU104" i="1"/>
  <c r="AT104" i="1" s="1"/>
  <c r="AP104" i="1"/>
  <c r="AK104" i="1"/>
  <c r="AI104" i="1"/>
  <c r="AD104" i="1"/>
  <c r="AA104" i="1"/>
  <c r="W104" i="1"/>
  <c r="U104" i="1"/>
  <c r="O104" i="1"/>
  <c r="J104" i="1"/>
  <c r="I104" i="1"/>
  <c r="H104" i="1"/>
  <c r="G104" i="1"/>
  <c r="F104" i="1"/>
  <c r="FJ103" i="1"/>
  <c r="FF103" i="1"/>
  <c r="DV103" i="1"/>
  <c r="DU103" i="1"/>
  <c r="DR103" i="1"/>
  <c r="BY103" i="1"/>
  <c r="DQ103" i="1" s="1"/>
  <c r="BX103" i="1"/>
  <c r="BP103" i="1"/>
  <c r="BQ103" i="1" s="1"/>
  <c r="BO103" i="1" s="1"/>
  <c r="BK103" i="1"/>
  <c r="BF103" i="1"/>
  <c r="BC103" i="1"/>
  <c r="AU103" i="1"/>
  <c r="AT103" i="1" s="1"/>
  <c r="AP103" i="1"/>
  <c r="AK103" i="1"/>
  <c r="AI103" i="1"/>
  <c r="AD103" i="1"/>
  <c r="AA103" i="1"/>
  <c r="W103" i="1"/>
  <c r="U103" i="1"/>
  <c r="O103" i="1"/>
  <c r="J103" i="1"/>
  <c r="I103" i="1"/>
  <c r="H103" i="1"/>
  <c r="G103" i="1"/>
  <c r="F103" i="1"/>
  <c r="FF102" i="1"/>
  <c r="DV102" i="1"/>
  <c r="FJ102" i="1" s="1"/>
  <c r="DU102" i="1"/>
  <c r="DR102" i="1"/>
  <c r="DQ102" i="1"/>
  <c r="BY102" i="1"/>
  <c r="DS102" i="1" s="1"/>
  <c r="BX102" i="1"/>
  <c r="BP102" i="1"/>
  <c r="BQ102" i="1" s="1"/>
  <c r="BK102" i="1"/>
  <c r="BF102" i="1"/>
  <c r="BC102" i="1"/>
  <c r="AU102" i="1"/>
  <c r="AT102" i="1" s="1"/>
  <c r="AP102" i="1"/>
  <c r="AK102" i="1"/>
  <c r="AI102" i="1"/>
  <c r="AD102" i="1"/>
  <c r="AA102" i="1"/>
  <c r="W102" i="1"/>
  <c r="U102" i="1"/>
  <c r="O102" i="1"/>
  <c r="J102" i="1"/>
  <c r="I102" i="1"/>
  <c r="H102" i="1"/>
  <c r="G102" i="1"/>
  <c r="F102" i="1"/>
  <c r="E102" i="1" s="1"/>
  <c r="D102" i="1" s="1"/>
  <c r="FF101" i="1"/>
  <c r="DV101" i="1"/>
  <c r="FJ101" i="1" s="1"/>
  <c r="DU101" i="1"/>
  <c r="DR101" i="1"/>
  <c r="BY101" i="1"/>
  <c r="DS101" i="1" s="1"/>
  <c r="BX101" i="1"/>
  <c r="BP101" i="1"/>
  <c r="BK101" i="1"/>
  <c r="BF101" i="1"/>
  <c r="BC101" i="1"/>
  <c r="AU101" i="1"/>
  <c r="AP101" i="1"/>
  <c r="AK101" i="1"/>
  <c r="AI101" i="1"/>
  <c r="AD101" i="1"/>
  <c r="AA101" i="1"/>
  <c r="W101" i="1"/>
  <c r="U101" i="1"/>
  <c r="O101" i="1"/>
  <c r="J101" i="1"/>
  <c r="I101" i="1"/>
  <c r="H101" i="1"/>
  <c r="G101" i="1"/>
  <c r="F101" i="1"/>
  <c r="E101" i="1" s="1"/>
  <c r="FJ100" i="1"/>
  <c r="FF100" i="1"/>
  <c r="DV100" i="1"/>
  <c r="DU100" i="1"/>
  <c r="DS100" i="1"/>
  <c r="DR100" i="1"/>
  <c r="BY100" i="1"/>
  <c r="DQ100" i="1" s="1"/>
  <c r="BX100" i="1"/>
  <c r="BQ100" i="1"/>
  <c r="BO100" i="1" s="1"/>
  <c r="BP100" i="1"/>
  <c r="BK100" i="1"/>
  <c r="BF100" i="1"/>
  <c r="BC100" i="1"/>
  <c r="AT100" i="1" s="1"/>
  <c r="AU100" i="1"/>
  <c r="AP100" i="1"/>
  <c r="AK100" i="1"/>
  <c r="AI100" i="1"/>
  <c r="AD100" i="1"/>
  <c r="AA100" i="1"/>
  <c r="W100" i="1"/>
  <c r="U100" i="1"/>
  <c r="O100" i="1"/>
  <c r="J100" i="1"/>
  <c r="I100" i="1"/>
  <c r="H100" i="1"/>
  <c r="G100" i="1"/>
  <c r="F100" i="1"/>
  <c r="E100" i="1" s="1"/>
  <c r="FJ99" i="1"/>
  <c r="FF99" i="1"/>
  <c r="DV99" i="1"/>
  <c r="DU99" i="1"/>
  <c r="DR99" i="1"/>
  <c r="BY99" i="1"/>
  <c r="BX99" i="1"/>
  <c r="BP99" i="1"/>
  <c r="BQ99" i="1" s="1"/>
  <c r="BO99" i="1" s="1"/>
  <c r="BK99" i="1"/>
  <c r="BF99" i="1"/>
  <c r="BC99" i="1"/>
  <c r="AU99" i="1"/>
  <c r="AT99" i="1" s="1"/>
  <c r="AP99" i="1"/>
  <c r="AK99" i="1"/>
  <c r="AI99" i="1"/>
  <c r="AD99" i="1"/>
  <c r="AA99" i="1"/>
  <c r="W99" i="1"/>
  <c r="U99" i="1"/>
  <c r="O99" i="1"/>
  <c r="J99" i="1"/>
  <c r="I99" i="1"/>
  <c r="H99" i="1"/>
  <c r="G99" i="1"/>
  <c r="F99" i="1"/>
  <c r="FF98" i="1"/>
  <c r="DV98" i="1"/>
  <c r="FJ98" i="1" s="1"/>
  <c r="DU98" i="1"/>
  <c r="DR98" i="1"/>
  <c r="BY98" i="1"/>
  <c r="DS98" i="1" s="1"/>
  <c r="BX98" i="1"/>
  <c r="BP98" i="1"/>
  <c r="BQ98" i="1" s="1"/>
  <c r="BK98" i="1"/>
  <c r="BF98" i="1"/>
  <c r="BC98" i="1"/>
  <c r="AU98" i="1"/>
  <c r="AT98" i="1" s="1"/>
  <c r="AP98" i="1"/>
  <c r="AK98" i="1"/>
  <c r="AI98" i="1"/>
  <c r="AD98" i="1"/>
  <c r="AA98" i="1"/>
  <c r="W98" i="1"/>
  <c r="U98" i="1"/>
  <c r="O98" i="1"/>
  <c r="J98" i="1"/>
  <c r="I98" i="1"/>
  <c r="H98" i="1"/>
  <c r="G98" i="1"/>
  <c r="E98" i="1" s="1"/>
  <c r="D98" i="1" s="1"/>
  <c r="F98" i="1"/>
  <c r="FF97" i="1"/>
  <c r="DV97" i="1"/>
  <c r="FJ97" i="1" s="1"/>
  <c r="DU97" i="1"/>
  <c r="DR97" i="1"/>
  <c r="BY97" i="1"/>
  <c r="DS97" i="1" s="1"/>
  <c r="BX97" i="1"/>
  <c r="BP97" i="1"/>
  <c r="BK97" i="1"/>
  <c r="BF97" i="1"/>
  <c r="BC97" i="1"/>
  <c r="AU97" i="1"/>
  <c r="AP97" i="1"/>
  <c r="AK97" i="1"/>
  <c r="AI97" i="1"/>
  <c r="AD97" i="1"/>
  <c r="AA97" i="1"/>
  <c r="W97" i="1"/>
  <c r="U97" i="1"/>
  <c r="O97" i="1"/>
  <c r="J97" i="1"/>
  <c r="I97" i="1"/>
  <c r="H97" i="1"/>
  <c r="G97" i="1"/>
  <c r="F97" i="1"/>
  <c r="E97" i="1" s="1"/>
  <c r="D97" i="1" s="1"/>
  <c r="FF96" i="1"/>
  <c r="DV96" i="1"/>
  <c r="FJ96" i="1" s="1"/>
  <c r="DU96" i="1"/>
  <c r="DR96" i="1"/>
  <c r="BY96" i="1"/>
  <c r="DQ96" i="1" s="1"/>
  <c r="BX96" i="1"/>
  <c r="BP96" i="1"/>
  <c r="BQ96" i="1" s="1"/>
  <c r="BO96" i="1" s="1"/>
  <c r="BK96" i="1"/>
  <c r="BF96" i="1"/>
  <c r="BC96" i="1"/>
  <c r="AU96" i="1"/>
  <c r="AT96" i="1"/>
  <c r="AP96" i="1"/>
  <c r="AK96" i="1"/>
  <c r="AI96" i="1"/>
  <c r="AD96" i="1"/>
  <c r="AA96" i="1"/>
  <c r="W96" i="1"/>
  <c r="U96" i="1"/>
  <c r="O96" i="1"/>
  <c r="J96" i="1"/>
  <c r="I96" i="1"/>
  <c r="H96" i="1"/>
  <c r="G96" i="1"/>
  <c r="F96" i="1"/>
  <c r="E96" i="1" s="1"/>
  <c r="D96" i="1" s="1"/>
  <c r="FF95" i="1"/>
  <c r="DV95" i="1"/>
  <c r="FJ95" i="1" s="1"/>
  <c r="DU95" i="1"/>
  <c r="DR95" i="1"/>
  <c r="BY95" i="1"/>
  <c r="DQ95" i="1" s="1"/>
  <c r="BX95" i="1"/>
  <c r="BP95" i="1"/>
  <c r="BQ95" i="1" s="1"/>
  <c r="BO95" i="1" s="1"/>
  <c r="BK95" i="1"/>
  <c r="BF95" i="1"/>
  <c r="BC95" i="1"/>
  <c r="AU95" i="1"/>
  <c r="AT95" i="1" s="1"/>
  <c r="AP95" i="1"/>
  <c r="AK95" i="1"/>
  <c r="AI95" i="1"/>
  <c r="AD95" i="1"/>
  <c r="AA95" i="1"/>
  <c r="W95" i="1"/>
  <c r="U95" i="1"/>
  <c r="O95" i="1"/>
  <c r="J95" i="1"/>
  <c r="I95" i="1"/>
  <c r="H95" i="1"/>
  <c r="G95" i="1"/>
  <c r="E95" i="1" s="1"/>
  <c r="D95" i="1" s="1"/>
  <c r="F95" i="1"/>
  <c r="FF94" i="1"/>
  <c r="DV94" i="1"/>
  <c r="FJ94" i="1" s="1"/>
  <c r="DU94" i="1"/>
  <c r="DR94" i="1"/>
  <c r="BY94" i="1"/>
  <c r="DS94" i="1" s="1"/>
  <c r="BX94" i="1"/>
  <c r="BP94" i="1"/>
  <c r="BQ94" i="1" s="1"/>
  <c r="BK94" i="1"/>
  <c r="BF94" i="1"/>
  <c r="BC94" i="1"/>
  <c r="AU94" i="1"/>
  <c r="AP94" i="1"/>
  <c r="AK94" i="1"/>
  <c r="AI94" i="1"/>
  <c r="AD94" i="1"/>
  <c r="AA94" i="1"/>
  <c r="W94" i="1"/>
  <c r="U94" i="1"/>
  <c r="O94" i="1"/>
  <c r="J94" i="1"/>
  <c r="I94" i="1"/>
  <c r="H94" i="1"/>
  <c r="E94" i="1" s="1"/>
  <c r="D94" i="1" s="1"/>
  <c r="G94" i="1"/>
  <c r="F94" i="1"/>
  <c r="FF93" i="1"/>
  <c r="DV93" i="1"/>
  <c r="FJ93" i="1" s="1"/>
  <c r="DU93" i="1"/>
  <c r="DS93" i="1"/>
  <c r="DR93" i="1"/>
  <c r="DQ93" i="1" s="1"/>
  <c r="BY93" i="1"/>
  <c r="BX93" i="1"/>
  <c r="BP93" i="1"/>
  <c r="BK93" i="1"/>
  <c r="BF93" i="1"/>
  <c r="BC93" i="1"/>
  <c r="AU93" i="1"/>
  <c r="AP93" i="1"/>
  <c r="AK93" i="1"/>
  <c r="AI93" i="1"/>
  <c r="AD93" i="1"/>
  <c r="AA93" i="1"/>
  <c r="W93" i="1"/>
  <c r="U93" i="1"/>
  <c r="O93" i="1"/>
  <c r="J93" i="1"/>
  <c r="I93" i="1"/>
  <c r="H93" i="1"/>
  <c r="G93" i="1"/>
  <c r="F93" i="1"/>
  <c r="FF92" i="1"/>
  <c r="DV92" i="1"/>
  <c r="FJ92" i="1" s="1"/>
  <c r="DU92" i="1"/>
  <c r="DR92" i="1"/>
  <c r="BY92" i="1"/>
  <c r="BX92" i="1"/>
  <c r="BP92" i="1"/>
  <c r="BQ92" i="1" s="1"/>
  <c r="BO92" i="1" s="1"/>
  <c r="BK92" i="1"/>
  <c r="BF92" i="1"/>
  <c r="BC92" i="1"/>
  <c r="AU92" i="1"/>
  <c r="AT92" i="1"/>
  <c r="AP92" i="1"/>
  <c r="AK92" i="1"/>
  <c r="AI92" i="1"/>
  <c r="AD92" i="1"/>
  <c r="AA92" i="1"/>
  <c r="W92" i="1"/>
  <c r="U92" i="1"/>
  <c r="O92" i="1"/>
  <c r="J92" i="1"/>
  <c r="I92" i="1"/>
  <c r="H92" i="1"/>
  <c r="G92" i="1"/>
  <c r="F92" i="1"/>
  <c r="FF91" i="1"/>
  <c r="DV91" i="1"/>
  <c r="FJ91" i="1" s="1"/>
  <c r="DU91" i="1"/>
  <c r="DR91" i="1"/>
  <c r="BY91" i="1"/>
  <c r="BX91" i="1"/>
  <c r="BP91" i="1"/>
  <c r="BQ91" i="1" s="1"/>
  <c r="BO91" i="1" s="1"/>
  <c r="BK91" i="1"/>
  <c r="BF91" i="1"/>
  <c r="BC91" i="1"/>
  <c r="AU91" i="1"/>
  <c r="AP91" i="1"/>
  <c r="AK91" i="1"/>
  <c r="AI91" i="1"/>
  <c r="AD91" i="1"/>
  <c r="AA91" i="1"/>
  <c r="W91" i="1"/>
  <c r="U91" i="1"/>
  <c r="O91" i="1"/>
  <c r="J91" i="1"/>
  <c r="I91" i="1"/>
  <c r="H91" i="1"/>
  <c r="G91" i="1"/>
  <c r="F91" i="1"/>
  <c r="FF90" i="1"/>
  <c r="DV90" i="1"/>
  <c r="FJ90" i="1" s="1"/>
  <c r="DU90" i="1"/>
  <c r="DR90" i="1"/>
  <c r="BY90" i="1"/>
  <c r="BX90" i="1"/>
  <c r="BP90" i="1"/>
  <c r="BQ90" i="1" s="1"/>
  <c r="BO90" i="1"/>
  <c r="BK90" i="1"/>
  <c r="BF90" i="1"/>
  <c r="BC90" i="1"/>
  <c r="AU90" i="1"/>
  <c r="AT90" i="1" s="1"/>
  <c r="AP90" i="1"/>
  <c r="AK90" i="1"/>
  <c r="AI90" i="1"/>
  <c r="AD90" i="1"/>
  <c r="AA90" i="1"/>
  <c r="W90" i="1"/>
  <c r="U90" i="1"/>
  <c r="O90" i="1"/>
  <c r="J90" i="1"/>
  <c r="I90" i="1"/>
  <c r="H90" i="1"/>
  <c r="G90" i="1"/>
  <c r="F90" i="1"/>
  <c r="FF89" i="1"/>
  <c r="DV89" i="1"/>
  <c r="FJ89" i="1" s="1"/>
  <c r="DU89" i="1"/>
  <c r="DS89" i="1"/>
  <c r="DR89" i="1"/>
  <c r="BY89" i="1"/>
  <c r="BX89" i="1"/>
  <c r="BQ89" i="1"/>
  <c r="BP89" i="1"/>
  <c r="BK89" i="1"/>
  <c r="BF89" i="1"/>
  <c r="BC89" i="1"/>
  <c r="AT89" i="1" s="1"/>
  <c r="AU89" i="1"/>
  <c r="AP89" i="1"/>
  <c r="AK89" i="1"/>
  <c r="AI89" i="1"/>
  <c r="AD89" i="1"/>
  <c r="AA89" i="1"/>
  <c r="W89" i="1"/>
  <c r="U89" i="1"/>
  <c r="O89" i="1"/>
  <c r="J89" i="1"/>
  <c r="I89" i="1"/>
  <c r="H89" i="1"/>
  <c r="E89" i="1" s="1"/>
  <c r="D89" i="1" s="1"/>
  <c r="G89" i="1"/>
  <c r="F89" i="1"/>
  <c r="FJ88" i="1"/>
  <c r="FF88" i="1"/>
  <c r="DV88" i="1"/>
  <c r="DU88" i="1"/>
  <c r="DS88" i="1"/>
  <c r="DR88" i="1"/>
  <c r="BY88" i="1"/>
  <c r="BX88" i="1"/>
  <c r="BQ88" i="1"/>
  <c r="BO88" i="1" s="1"/>
  <c r="BP88" i="1"/>
  <c r="BK88" i="1"/>
  <c r="BF88" i="1"/>
  <c r="BC88" i="1"/>
  <c r="AT88" i="1" s="1"/>
  <c r="AU88" i="1"/>
  <c r="AP88" i="1"/>
  <c r="AK88" i="1"/>
  <c r="AI88" i="1"/>
  <c r="AD88" i="1"/>
  <c r="AA88" i="1"/>
  <c r="W88" i="1"/>
  <c r="U88" i="1"/>
  <c r="O88" i="1"/>
  <c r="J88" i="1"/>
  <c r="I88" i="1"/>
  <c r="H88" i="1"/>
  <c r="G88" i="1"/>
  <c r="F88" i="1"/>
  <c r="E88" i="1" s="1"/>
  <c r="FJ87" i="1"/>
  <c r="FF87" i="1"/>
  <c r="DV87" i="1"/>
  <c r="DU87" i="1"/>
  <c r="DS87" i="1"/>
  <c r="DR87" i="1"/>
  <c r="BY87" i="1"/>
  <c r="DQ87" i="1" s="1"/>
  <c r="BX87" i="1"/>
  <c r="BP87" i="1"/>
  <c r="BQ87" i="1" s="1"/>
  <c r="BO87" i="1" s="1"/>
  <c r="BK87" i="1"/>
  <c r="BF87" i="1"/>
  <c r="BC87" i="1"/>
  <c r="AU87" i="1"/>
  <c r="AT87" i="1" s="1"/>
  <c r="AP87" i="1"/>
  <c r="AK87" i="1"/>
  <c r="AI87" i="1"/>
  <c r="AD87" i="1"/>
  <c r="AA87" i="1"/>
  <c r="W87" i="1"/>
  <c r="U87" i="1"/>
  <c r="O87" i="1"/>
  <c r="J87" i="1"/>
  <c r="I87" i="1"/>
  <c r="H87" i="1"/>
  <c r="G87" i="1"/>
  <c r="F87" i="1"/>
  <c r="FF86" i="1"/>
  <c r="DV86" i="1"/>
  <c r="FJ86" i="1" s="1"/>
  <c r="DU86" i="1"/>
  <c r="DR86" i="1"/>
  <c r="BY86" i="1"/>
  <c r="DS86" i="1" s="1"/>
  <c r="BX86" i="1"/>
  <c r="BP86" i="1"/>
  <c r="BQ86" i="1" s="1"/>
  <c r="BO86" i="1" s="1"/>
  <c r="BK86" i="1"/>
  <c r="BF86" i="1"/>
  <c r="BC86" i="1"/>
  <c r="AU86" i="1"/>
  <c r="AT86" i="1" s="1"/>
  <c r="AP86" i="1"/>
  <c r="AK86" i="1"/>
  <c r="AI86" i="1"/>
  <c r="AD86" i="1"/>
  <c r="AA86" i="1"/>
  <c r="W86" i="1"/>
  <c r="U86" i="1"/>
  <c r="O86" i="1"/>
  <c r="J86" i="1"/>
  <c r="I86" i="1"/>
  <c r="H86" i="1"/>
  <c r="G86" i="1"/>
  <c r="F86" i="1"/>
  <c r="E86" i="1" s="1"/>
  <c r="FJ85" i="1"/>
  <c r="FF85" i="1"/>
  <c r="DV85" i="1"/>
  <c r="DU85" i="1"/>
  <c r="DS85" i="1"/>
  <c r="DR85" i="1"/>
  <c r="BY85" i="1"/>
  <c r="BX85" i="1"/>
  <c r="BQ85" i="1"/>
  <c r="BP85" i="1"/>
  <c r="BK85" i="1"/>
  <c r="BF85" i="1"/>
  <c r="BC85" i="1"/>
  <c r="AT85" i="1" s="1"/>
  <c r="AU85" i="1"/>
  <c r="AP85" i="1"/>
  <c r="AK85" i="1"/>
  <c r="AI85" i="1"/>
  <c r="AD85" i="1"/>
  <c r="AA85" i="1"/>
  <c r="W85" i="1"/>
  <c r="U85" i="1"/>
  <c r="O85" i="1"/>
  <c r="J85" i="1"/>
  <c r="I85" i="1"/>
  <c r="H85" i="1"/>
  <c r="G85" i="1"/>
  <c r="F85" i="1"/>
  <c r="FJ84" i="1"/>
  <c r="FF84" i="1"/>
  <c r="DV84" i="1"/>
  <c r="DU84" i="1"/>
  <c r="DR84" i="1"/>
  <c r="BY84" i="1"/>
  <c r="BX84" i="1"/>
  <c r="BP84" i="1"/>
  <c r="BQ84" i="1" s="1"/>
  <c r="BO84" i="1" s="1"/>
  <c r="BK84" i="1"/>
  <c r="BF84" i="1"/>
  <c r="BC84" i="1"/>
  <c r="AU84" i="1"/>
  <c r="AT84" i="1" s="1"/>
  <c r="AP84" i="1"/>
  <c r="AK84" i="1"/>
  <c r="AI84" i="1"/>
  <c r="AD84" i="1"/>
  <c r="AA84" i="1"/>
  <c r="W84" i="1"/>
  <c r="U84" i="1"/>
  <c r="O84" i="1"/>
  <c r="J84" i="1"/>
  <c r="I84" i="1"/>
  <c r="H84" i="1"/>
  <c r="G84" i="1"/>
  <c r="F84" i="1"/>
  <c r="FF83" i="1"/>
  <c r="DV83" i="1"/>
  <c r="FJ83" i="1" s="1"/>
  <c r="DU83" i="1"/>
  <c r="DR83" i="1"/>
  <c r="BY83" i="1"/>
  <c r="DS83" i="1" s="1"/>
  <c r="BX83" i="1"/>
  <c r="BP83" i="1"/>
  <c r="BQ83" i="1" s="1"/>
  <c r="BO83" i="1"/>
  <c r="BK83" i="1"/>
  <c r="BF83" i="1"/>
  <c r="BC83" i="1"/>
  <c r="AU83" i="1"/>
  <c r="AT83" i="1" s="1"/>
  <c r="AP83" i="1"/>
  <c r="AK83" i="1"/>
  <c r="AI83" i="1"/>
  <c r="AD83" i="1"/>
  <c r="AA83" i="1"/>
  <c r="W83" i="1"/>
  <c r="U83" i="1"/>
  <c r="O83" i="1"/>
  <c r="J83" i="1"/>
  <c r="I83" i="1"/>
  <c r="H83" i="1"/>
  <c r="G83" i="1"/>
  <c r="F83" i="1"/>
  <c r="FF82" i="1"/>
  <c r="DV82" i="1"/>
  <c r="FJ82" i="1" s="1"/>
  <c r="DU82" i="1"/>
  <c r="DR82" i="1"/>
  <c r="BY82" i="1"/>
  <c r="DS82" i="1" s="1"/>
  <c r="BX82" i="1"/>
  <c r="BP82" i="1"/>
  <c r="BQ82" i="1" s="1"/>
  <c r="BO82" i="1" s="1"/>
  <c r="BK82" i="1"/>
  <c r="BF82" i="1"/>
  <c r="BC82" i="1"/>
  <c r="AU82" i="1"/>
  <c r="AT82" i="1" s="1"/>
  <c r="AP82" i="1"/>
  <c r="AK82" i="1"/>
  <c r="AI82" i="1"/>
  <c r="AD82" i="1"/>
  <c r="AA82" i="1"/>
  <c r="W82" i="1"/>
  <c r="U82" i="1"/>
  <c r="O82" i="1"/>
  <c r="J82" i="1"/>
  <c r="I82" i="1"/>
  <c r="H82" i="1"/>
  <c r="G82" i="1"/>
  <c r="F82" i="1"/>
  <c r="E82" i="1" s="1"/>
  <c r="D82" i="1" s="1"/>
  <c r="FF81" i="1"/>
  <c r="DV81" i="1"/>
  <c r="FJ81" i="1" s="1"/>
  <c r="DU81" i="1"/>
  <c r="DR81" i="1"/>
  <c r="BY81" i="1"/>
  <c r="DQ81" i="1" s="1"/>
  <c r="BX81" i="1"/>
  <c r="BP81" i="1"/>
  <c r="BQ81" i="1" s="1"/>
  <c r="BO81" i="1" s="1"/>
  <c r="BK81" i="1"/>
  <c r="BF81" i="1"/>
  <c r="BC81" i="1"/>
  <c r="AU81" i="1"/>
  <c r="AT81" i="1"/>
  <c r="AP81" i="1"/>
  <c r="AK81" i="1"/>
  <c r="AI81" i="1"/>
  <c r="AD81" i="1"/>
  <c r="AA81" i="1"/>
  <c r="W81" i="1"/>
  <c r="U81" i="1"/>
  <c r="O81" i="1"/>
  <c r="J81" i="1"/>
  <c r="I81" i="1"/>
  <c r="H81" i="1"/>
  <c r="G81" i="1"/>
  <c r="F81" i="1"/>
  <c r="E81" i="1" s="1"/>
  <c r="D81" i="1" s="1"/>
  <c r="FF80" i="1"/>
  <c r="DV80" i="1"/>
  <c r="FJ80" i="1" s="1"/>
  <c r="DU80" i="1"/>
  <c r="DR80" i="1"/>
  <c r="BY80" i="1"/>
  <c r="DQ80" i="1" s="1"/>
  <c r="BX80" i="1"/>
  <c r="BP80" i="1"/>
  <c r="BQ80" i="1" s="1"/>
  <c r="BO80" i="1" s="1"/>
  <c r="BK80" i="1"/>
  <c r="BF80" i="1"/>
  <c r="BC80" i="1"/>
  <c r="AU80" i="1"/>
  <c r="AT80" i="1" s="1"/>
  <c r="AP80" i="1"/>
  <c r="AK80" i="1"/>
  <c r="AI80" i="1"/>
  <c r="AD80" i="1"/>
  <c r="AA80" i="1"/>
  <c r="W80" i="1"/>
  <c r="U80" i="1"/>
  <c r="O80" i="1"/>
  <c r="J80" i="1"/>
  <c r="I80" i="1"/>
  <c r="H80" i="1"/>
  <c r="G80" i="1"/>
  <c r="E80" i="1" s="1"/>
  <c r="D80" i="1" s="1"/>
  <c r="F80" i="1"/>
  <c r="FF79" i="1"/>
  <c r="DV79" i="1"/>
  <c r="FJ79" i="1" s="1"/>
  <c r="DU79" i="1"/>
  <c r="DR79" i="1"/>
  <c r="BY79" i="1"/>
  <c r="DS79" i="1" s="1"/>
  <c r="BX79" i="1"/>
  <c r="BP79" i="1"/>
  <c r="BQ79" i="1" s="1"/>
  <c r="BK79" i="1"/>
  <c r="BF79" i="1"/>
  <c r="BC79" i="1"/>
  <c r="AU79" i="1"/>
  <c r="AP79" i="1"/>
  <c r="AK79" i="1"/>
  <c r="AI79" i="1"/>
  <c r="AD79" i="1"/>
  <c r="AA79" i="1"/>
  <c r="W79" i="1"/>
  <c r="U79" i="1"/>
  <c r="O79" i="1"/>
  <c r="J79" i="1"/>
  <c r="I79" i="1"/>
  <c r="H79" i="1"/>
  <c r="E79" i="1" s="1"/>
  <c r="D79" i="1" s="1"/>
  <c r="G79" i="1"/>
  <c r="F79" i="1"/>
  <c r="FF78" i="1"/>
  <c r="DV78" i="1"/>
  <c r="FJ78" i="1" s="1"/>
  <c r="DU78" i="1"/>
  <c r="DS78" i="1"/>
  <c r="DR78" i="1"/>
  <c r="DQ78" i="1" s="1"/>
  <c r="BY78" i="1"/>
  <c r="BX78" i="1"/>
  <c r="BP78" i="1"/>
  <c r="BK78" i="1"/>
  <c r="BF78" i="1"/>
  <c r="BC78" i="1"/>
  <c r="AU78" i="1"/>
  <c r="AP78" i="1"/>
  <c r="AK78" i="1"/>
  <c r="AI78" i="1"/>
  <c r="AD78" i="1"/>
  <c r="AA78" i="1"/>
  <c r="W78" i="1"/>
  <c r="U78" i="1"/>
  <c r="O78" i="1"/>
  <c r="J78" i="1"/>
  <c r="I78" i="1"/>
  <c r="H78" i="1"/>
  <c r="G78" i="1"/>
  <c r="F78" i="1"/>
  <c r="FF77" i="1"/>
  <c r="DV77" i="1"/>
  <c r="FJ77" i="1" s="1"/>
  <c r="DU77" i="1"/>
  <c r="DR77" i="1"/>
  <c r="BY77" i="1"/>
  <c r="BX77" i="1"/>
  <c r="BP77" i="1"/>
  <c r="BQ77" i="1" s="1"/>
  <c r="BO77" i="1" s="1"/>
  <c r="BK77" i="1"/>
  <c r="BF77" i="1"/>
  <c r="BC77" i="1"/>
  <c r="AU77" i="1"/>
  <c r="AT77" i="1"/>
  <c r="AP77" i="1"/>
  <c r="AK77" i="1"/>
  <c r="AI77" i="1"/>
  <c r="AD77" i="1"/>
  <c r="AA77" i="1"/>
  <c r="W77" i="1"/>
  <c r="U77" i="1"/>
  <c r="O77" i="1"/>
  <c r="J77" i="1"/>
  <c r="I77" i="1"/>
  <c r="H77" i="1"/>
  <c r="G77" i="1"/>
  <c r="F77" i="1"/>
  <c r="FF76" i="1"/>
  <c r="DV76" i="1"/>
  <c r="FJ76" i="1" s="1"/>
  <c r="DU76" i="1"/>
  <c r="DR76" i="1"/>
  <c r="BY76" i="1"/>
  <c r="DQ76" i="1" s="1"/>
  <c r="BX76" i="1"/>
  <c r="BP76" i="1"/>
  <c r="BQ76" i="1" s="1"/>
  <c r="BO76" i="1" s="1"/>
  <c r="BK76" i="1"/>
  <c r="BF76" i="1"/>
  <c r="BC76" i="1"/>
  <c r="AU76" i="1"/>
  <c r="AP76" i="1"/>
  <c r="AK76" i="1"/>
  <c r="AI76" i="1"/>
  <c r="AD76" i="1"/>
  <c r="AA76" i="1"/>
  <c r="W76" i="1"/>
  <c r="U76" i="1"/>
  <c r="O76" i="1"/>
  <c r="J76" i="1"/>
  <c r="I76" i="1"/>
  <c r="H76" i="1"/>
  <c r="G76" i="1"/>
  <c r="F76" i="1"/>
  <c r="FF75" i="1"/>
  <c r="DV75" i="1"/>
  <c r="FJ75" i="1" s="1"/>
  <c r="DU75" i="1"/>
  <c r="DR75" i="1"/>
  <c r="BY75" i="1"/>
  <c r="BX75" i="1"/>
  <c r="BP75" i="1"/>
  <c r="BQ75" i="1" s="1"/>
  <c r="BK75" i="1"/>
  <c r="BF75" i="1"/>
  <c r="BC75" i="1"/>
  <c r="AU75" i="1"/>
  <c r="AT75" i="1" s="1"/>
  <c r="AP75" i="1"/>
  <c r="AK75" i="1"/>
  <c r="AI75" i="1"/>
  <c r="AD75" i="1"/>
  <c r="AA75" i="1"/>
  <c r="W75" i="1"/>
  <c r="U75" i="1"/>
  <c r="O75" i="1"/>
  <c r="J75" i="1"/>
  <c r="I75" i="1"/>
  <c r="H75" i="1"/>
  <c r="G75" i="1"/>
  <c r="F75" i="1"/>
  <c r="E75" i="1"/>
  <c r="D75" i="1" s="1"/>
  <c r="FF74" i="1"/>
  <c r="DV74" i="1"/>
  <c r="FJ74" i="1" s="1"/>
  <c r="DU74" i="1"/>
  <c r="DS74" i="1"/>
  <c r="DR74" i="1"/>
  <c r="BY74" i="1"/>
  <c r="BX74" i="1"/>
  <c r="BQ74" i="1"/>
  <c r="BP74" i="1"/>
  <c r="BK74" i="1"/>
  <c r="BF74" i="1"/>
  <c r="BC74" i="1"/>
  <c r="AT74" i="1" s="1"/>
  <c r="AU74" i="1"/>
  <c r="AP74" i="1"/>
  <c r="AK74" i="1"/>
  <c r="AI74" i="1"/>
  <c r="AD74" i="1"/>
  <c r="AA74" i="1"/>
  <c r="W74" i="1"/>
  <c r="U74" i="1"/>
  <c r="O74" i="1"/>
  <c r="J74" i="1"/>
  <c r="I74" i="1"/>
  <c r="H74" i="1"/>
  <c r="G74" i="1"/>
  <c r="F74" i="1"/>
  <c r="FJ73" i="1"/>
  <c r="FF73" i="1"/>
  <c r="DV73" i="1"/>
  <c r="DU73" i="1"/>
  <c r="DS73" i="1"/>
  <c r="DR73" i="1"/>
  <c r="BY73" i="1"/>
  <c r="BX73" i="1"/>
  <c r="BQ73" i="1"/>
  <c r="BO73" i="1" s="1"/>
  <c r="BP73" i="1"/>
  <c r="BK73" i="1"/>
  <c r="BF73" i="1"/>
  <c r="BC73" i="1"/>
  <c r="AU73" i="1"/>
  <c r="AP73" i="1"/>
  <c r="AK73" i="1"/>
  <c r="AI73" i="1"/>
  <c r="AD73" i="1"/>
  <c r="AA73" i="1"/>
  <c r="W73" i="1"/>
  <c r="U73" i="1"/>
  <c r="O73" i="1"/>
  <c r="J73" i="1"/>
  <c r="I73" i="1"/>
  <c r="H73" i="1"/>
  <c r="G73" i="1"/>
  <c r="F73" i="1"/>
  <c r="FJ72" i="1"/>
  <c r="FF72" i="1"/>
  <c r="DV72" i="1"/>
  <c r="DU72" i="1"/>
  <c r="DR72" i="1"/>
  <c r="BY72" i="1"/>
  <c r="DQ72" i="1" s="1"/>
  <c r="BX72" i="1"/>
  <c r="BP72" i="1"/>
  <c r="BQ72" i="1" s="1"/>
  <c r="BO72" i="1" s="1"/>
  <c r="BK72" i="1"/>
  <c r="BF72" i="1"/>
  <c r="BC72" i="1"/>
  <c r="AU72" i="1"/>
  <c r="AT72" i="1" s="1"/>
  <c r="AP72" i="1"/>
  <c r="AK72" i="1"/>
  <c r="AI72" i="1"/>
  <c r="AD72" i="1"/>
  <c r="AA72" i="1"/>
  <c r="W72" i="1"/>
  <c r="U72" i="1"/>
  <c r="O72" i="1"/>
  <c r="J72" i="1"/>
  <c r="I72" i="1"/>
  <c r="H72" i="1"/>
  <c r="G72" i="1"/>
  <c r="F72" i="1"/>
  <c r="FF71" i="1"/>
  <c r="DV71" i="1"/>
  <c r="FJ71" i="1" s="1"/>
  <c r="DU71" i="1"/>
  <c r="DR71" i="1"/>
  <c r="DQ71" i="1"/>
  <c r="BY71" i="1"/>
  <c r="DS71" i="1" s="1"/>
  <c r="BX71" i="1"/>
  <c r="BP71" i="1"/>
  <c r="BQ71" i="1" s="1"/>
  <c r="BK71" i="1"/>
  <c r="BF71" i="1"/>
  <c r="BC71" i="1"/>
  <c r="AU71" i="1"/>
  <c r="AT71" i="1" s="1"/>
  <c r="AP71" i="1"/>
  <c r="AK71" i="1"/>
  <c r="AI71" i="1"/>
  <c r="AD71" i="1"/>
  <c r="AA71" i="1"/>
  <c r="W71" i="1"/>
  <c r="U71" i="1"/>
  <c r="O71" i="1"/>
  <c r="J71" i="1"/>
  <c r="I71" i="1"/>
  <c r="H71" i="1"/>
  <c r="G71" i="1"/>
  <c r="F71" i="1"/>
  <c r="E71" i="1" s="1"/>
  <c r="D71" i="1" s="1"/>
  <c r="FF70" i="1"/>
  <c r="DV70" i="1"/>
  <c r="FJ70" i="1" s="1"/>
  <c r="DU70" i="1"/>
  <c r="DR70" i="1"/>
  <c r="BY70" i="1"/>
  <c r="DS70" i="1" s="1"/>
  <c r="BX70" i="1"/>
  <c r="BP70" i="1"/>
  <c r="BK70" i="1"/>
  <c r="BF70" i="1"/>
  <c r="BC70" i="1"/>
  <c r="AU70" i="1"/>
  <c r="BA70" i="1" s="1"/>
  <c r="BA106" i="1" s="1"/>
  <c r="AT70" i="1"/>
  <c r="AP70" i="1"/>
  <c r="AK70" i="1"/>
  <c r="AI70" i="1"/>
  <c r="AD70" i="1"/>
  <c r="AA70" i="1"/>
  <c r="W70" i="1"/>
  <c r="U70" i="1"/>
  <c r="O70" i="1"/>
  <c r="J70" i="1"/>
  <c r="I70" i="1"/>
  <c r="H70" i="1"/>
  <c r="G70" i="1"/>
  <c r="E70" i="1" s="1"/>
  <c r="F70" i="1"/>
  <c r="A70" i="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FF69" i="1"/>
  <c r="DV69" i="1"/>
  <c r="DV106" i="1" s="1"/>
  <c r="DU69" i="1"/>
  <c r="DR69" i="1"/>
  <c r="BY69" i="1"/>
  <c r="BX69" i="1"/>
  <c r="BP69" i="1"/>
  <c r="BK69" i="1"/>
  <c r="BF69" i="1"/>
  <c r="BC69" i="1"/>
  <c r="BC106" i="1" s="1"/>
  <c r="AU69" i="1"/>
  <c r="AP69" i="1"/>
  <c r="AK69" i="1"/>
  <c r="AI69" i="1"/>
  <c r="AI106" i="1" s="1"/>
  <c r="AD69" i="1"/>
  <c r="AA69" i="1"/>
  <c r="W69" i="1"/>
  <c r="U69" i="1"/>
  <c r="O69" i="1"/>
  <c r="J69" i="1"/>
  <c r="I69" i="1"/>
  <c r="H69" i="1"/>
  <c r="G69" i="1"/>
  <c r="F69" i="1"/>
  <c r="FL68" i="1"/>
  <c r="FK68" i="1"/>
  <c r="FI68" i="1"/>
  <c r="FH68" i="1"/>
  <c r="FG68" i="1"/>
  <c r="FE68" i="1"/>
  <c r="FD68" i="1"/>
  <c r="FC68" i="1"/>
  <c r="FB68" i="1"/>
  <c r="FA68" i="1"/>
  <c r="EZ68" i="1"/>
  <c r="EY68" i="1"/>
  <c r="EX68" i="1"/>
  <c r="EW68" i="1"/>
  <c r="EV68" i="1"/>
  <c r="EU68" i="1"/>
  <c r="ET68" i="1"/>
  <c r="ES68" i="1"/>
  <c r="ER68" i="1"/>
  <c r="EQ68" i="1"/>
  <c r="EP68" i="1"/>
  <c r="EO68" i="1"/>
  <c r="EN68" i="1"/>
  <c r="EM68" i="1"/>
  <c r="EL68" i="1"/>
  <c r="EK68" i="1"/>
  <c r="EJ68" i="1"/>
  <c r="EI68" i="1"/>
  <c r="EH68" i="1"/>
  <c r="EG68" i="1"/>
  <c r="EF68" i="1"/>
  <c r="EE68" i="1"/>
  <c r="ED68" i="1"/>
  <c r="EC68" i="1"/>
  <c r="EB68" i="1"/>
  <c r="EA68" i="1"/>
  <c r="DZ68" i="1"/>
  <c r="DY68" i="1"/>
  <c r="DX68" i="1"/>
  <c r="DW68" i="1"/>
  <c r="DT68" i="1"/>
  <c r="DP68" i="1"/>
  <c r="DO68" i="1"/>
  <c r="DN68" i="1"/>
  <c r="DM68" i="1"/>
  <c r="DL68" i="1"/>
  <c r="DK68" i="1"/>
  <c r="DJ68" i="1"/>
  <c r="DI68" i="1"/>
  <c r="DH68" i="1"/>
  <c r="DG68" i="1"/>
  <c r="DF68" i="1"/>
  <c r="DE68" i="1"/>
  <c r="DD68" i="1"/>
  <c r="DC68" i="1"/>
  <c r="DB68" i="1"/>
  <c r="DA68" i="1"/>
  <c r="CZ68" i="1"/>
  <c r="CY68" i="1"/>
  <c r="CX68" i="1"/>
  <c r="CW68" i="1"/>
  <c r="CV68" i="1"/>
  <c r="CU68" i="1"/>
  <c r="CT68" i="1"/>
  <c r="CS68" i="1"/>
  <c r="CR68" i="1"/>
  <c r="CQ68" i="1"/>
  <c r="CP68" i="1"/>
  <c r="CO68" i="1"/>
  <c r="CN68" i="1"/>
  <c r="CM68" i="1"/>
  <c r="CL68" i="1"/>
  <c r="CK68" i="1"/>
  <c r="CJ68" i="1"/>
  <c r="CI68" i="1"/>
  <c r="CH68" i="1"/>
  <c r="CG68" i="1"/>
  <c r="CF68" i="1"/>
  <c r="CE68" i="1"/>
  <c r="CD68" i="1"/>
  <c r="CC68" i="1"/>
  <c r="CB68" i="1"/>
  <c r="CA68" i="1"/>
  <c r="BZ68" i="1"/>
  <c r="BW68" i="1"/>
  <c r="BV68" i="1"/>
  <c r="BU68" i="1"/>
  <c r="BT68" i="1"/>
  <c r="BS68" i="1"/>
  <c r="BR68" i="1"/>
  <c r="BN68" i="1"/>
  <c r="BM68" i="1"/>
  <c r="BL68" i="1"/>
  <c r="BJ68" i="1"/>
  <c r="BI68" i="1"/>
  <c r="BH68" i="1"/>
  <c r="BG68" i="1"/>
  <c r="BE68" i="1"/>
  <c r="BD68" i="1"/>
  <c r="BB68" i="1"/>
  <c r="AZ68" i="1"/>
  <c r="AY68" i="1"/>
  <c r="AX68" i="1"/>
  <c r="AW68" i="1"/>
  <c r="AV68" i="1"/>
  <c r="AS68" i="1"/>
  <c r="AR68" i="1"/>
  <c r="AQ68" i="1"/>
  <c r="AO68" i="1"/>
  <c r="AN68" i="1"/>
  <c r="AM68" i="1"/>
  <c r="AL68" i="1"/>
  <c r="AJ68" i="1"/>
  <c r="AH68" i="1"/>
  <c r="AG68" i="1"/>
  <c r="AF68" i="1"/>
  <c r="AE68" i="1"/>
  <c r="AC68" i="1"/>
  <c r="AB68" i="1"/>
  <c r="Z68" i="1"/>
  <c r="Y68" i="1"/>
  <c r="X68" i="1"/>
  <c r="T68" i="1"/>
  <c r="S68" i="1"/>
  <c r="R68" i="1"/>
  <c r="Q68" i="1"/>
  <c r="P68" i="1"/>
  <c r="N68" i="1"/>
  <c r="M68" i="1"/>
  <c r="L68" i="1"/>
  <c r="K68" i="1"/>
  <c r="FF67" i="1"/>
  <c r="DV67" i="1"/>
  <c r="FJ67" i="1" s="1"/>
  <c r="DU67" i="1"/>
  <c r="DR67" i="1"/>
  <c r="DQ67" i="1" s="1"/>
  <c r="BY67" i="1"/>
  <c r="DS67" i="1" s="1"/>
  <c r="BX67" i="1"/>
  <c r="BP67" i="1"/>
  <c r="BK67" i="1"/>
  <c r="BF67" i="1"/>
  <c r="BC67" i="1"/>
  <c r="AU67" i="1"/>
  <c r="BA67" i="1" s="1"/>
  <c r="AP67" i="1"/>
  <c r="AK67" i="1"/>
  <c r="AI67" i="1"/>
  <c r="AD67" i="1"/>
  <c r="AA67" i="1"/>
  <c r="W67" i="1"/>
  <c r="U67" i="1"/>
  <c r="O67" i="1"/>
  <c r="J67" i="1"/>
  <c r="I67" i="1"/>
  <c r="H67" i="1"/>
  <c r="G67" i="1"/>
  <c r="F67" i="1"/>
  <c r="FF66" i="1"/>
  <c r="DV66" i="1"/>
  <c r="FJ66" i="1" s="1"/>
  <c r="DU66" i="1"/>
  <c r="DR66" i="1"/>
  <c r="BY66" i="1"/>
  <c r="BX66" i="1"/>
  <c r="BP66" i="1"/>
  <c r="BQ66" i="1" s="1"/>
  <c r="BK66" i="1"/>
  <c r="BF66" i="1"/>
  <c r="BC66" i="1"/>
  <c r="AU66" i="1"/>
  <c r="AP66" i="1"/>
  <c r="AK66" i="1"/>
  <c r="AI66" i="1"/>
  <c r="AD66" i="1"/>
  <c r="AA66" i="1"/>
  <c r="W66" i="1"/>
  <c r="U66" i="1"/>
  <c r="O66" i="1"/>
  <c r="J66" i="1"/>
  <c r="I66" i="1"/>
  <c r="H66" i="1"/>
  <c r="G66" i="1"/>
  <c r="F66" i="1"/>
  <c r="E66" i="1"/>
  <c r="D66" i="1" s="1"/>
  <c r="FF65" i="1"/>
  <c r="DV65" i="1"/>
  <c r="FJ65" i="1" s="1"/>
  <c r="DU65" i="1"/>
  <c r="DS65" i="1"/>
  <c r="DR65" i="1"/>
  <c r="DQ65" i="1" s="1"/>
  <c r="BY65" i="1"/>
  <c r="BX65" i="1"/>
  <c r="BQ65" i="1"/>
  <c r="BP65" i="1"/>
  <c r="BK65" i="1"/>
  <c r="BF65" i="1"/>
  <c r="BC65" i="1"/>
  <c r="AT65" i="1" s="1"/>
  <c r="AU65" i="1"/>
  <c r="AP65" i="1"/>
  <c r="AK65" i="1"/>
  <c r="AI65" i="1"/>
  <c r="AD65" i="1"/>
  <c r="AA65" i="1"/>
  <c r="W65" i="1"/>
  <c r="U65" i="1"/>
  <c r="O65" i="1"/>
  <c r="J65" i="1"/>
  <c r="I65" i="1"/>
  <c r="H65" i="1"/>
  <c r="G65" i="1"/>
  <c r="F65" i="1"/>
  <c r="FJ64" i="1"/>
  <c r="FF64" i="1"/>
  <c r="DV64" i="1"/>
  <c r="DU64" i="1"/>
  <c r="DS64" i="1"/>
  <c r="DR64" i="1"/>
  <c r="BY64" i="1"/>
  <c r="BX64" i="1"/>
  <c r="BP64" i="1"/>
  <c r="BQ64" i="1" s="1"/>
  <c r="BO64" i="1" s="1"/>
  <c r="BK64" i="1"/>
  <c r="BF64" i="1"/>
  <c r="BC64" i="1"/>
  <c r="AU64" i="1"/>
  <c r="BA64" i="1" s="1"/>
  <c r="AP64" i="1"/>
  <c r="AK64" i="1"/>
  <c r="AI64" i="1"/>
  <c r="AD64" i="1"/>
  <c r="AA64" i="1"/>
  <c r="W64" i="1"/>
  <c r="U64" i="1"/>
  <c r="O64" i="1"/>
  <c r="J64" i="1"/>
  <c r="I64" i="1"/>
  <c r="H64" i="1"/>
  <c r="G64" i="1"/>
  <c r="E64" i="1" s="1"/>
  <c r="V64" i="1" s="1"/>
  <c r="F64" i="1"/>
  <c r="A64" i="1"/>
  <c r="A65" i="1" s="1"/>
  <c r="A66" i="1" s="1"/>
  <c r="A67" i="1" s="1"/>
  <c r="FF63" i="1"/>
  <c r="FF68" i="1" s="1"/>
  <c r="DV63" i="1"/>
  <c r="FJ63" i="1" s="1"/>
  <c r="DU63" i="1"/>
  <c r="DS63" i="1"/>
  <c r="DR63" i="1"/>
  <c r="DR68" i="1" s="1"/>
  <c r="BY63" i="1"/>
  <c r="BX63" i="1"/>
  <c r="BP63" i="1"/>
  <c r="BP68" i="1" s="1"/>
  <c r="BK63" i="1"/>
  <c r="BF63" i="1"/>
  <c r="BC63" i="1"/>
  <c r="AU63" i="1"/>
  <c r="AP63" i="1"/>
  <c r="AP68" i="1" s="1"/>
  <c r="AK63" i="1"/>
  <c r="AI63" i="1"/>
  <c r="AD63" i="1"/>
  <c r="AA63" i="1"/>
  <c r="AA68" i="1" s="1"/>
  <c r="W63" i="1"/>
  <c r="U63" i="1"/>
  <c r="O63" i="1"/>
  <c r="J63" i="1"/>
  <c r="I63" i="1"/>
  <c r="H63" i="1"/>
  <c r="G63" i="1"/>
  <c r="F63" i="1"/>
  <c r="FL62" i="1"/>
  <c r="FK62" i="1"/>
  <c r="FI62" i="1"/>
  <c r="FH62" i="1"/>
  <c r="FG62" i="1"/>
  <c r="FE62" i="1"/>
  <c r="FD62" i="1"/>
  <c r="FC62" i="1"/>
  <c r="FB62" i="1"/>
  <c r="FA62" i="1"/>
  <c r="EZ62" i="1"/>
  <c r="EY62" i="1"/>
  <c r="EX62" i="1"/>
  <c r="EW62" i="1"/>
  <c r="EV62" i="1"/>
  <c r="EU62" i="1"/>
  <c r="ET62" i="1"/>
  <c r="ES62" i="1"/>
  <c r="ER62" i="1"/>
  <c r="EQ62" i="1"/>
  <c r="EP62" i="1"/>
  <c r="EO62" i="1"/>
  <c r="EN62" i="1"/>
  <c r="EM62" i="1"/>
  <c r="EL62" i="1"/>
  <c r="EK62" i="1"/>
  <c r="EJ62" i="1"/>
  <c r="EI62" i="1"/>
  <c r="EH62" i="1"/>
  <c r="EG62" i="1"/>
  <c r="EF62" i="1"/>
  <c r="EE62" i="1"/>
  <c r="ED62" i="1"/>
  <c r="EC62" i="1"/>
  <c r="EB62" i="1"/>
  <c r="EA62" i="1"/>
  <c r="DZ62" i="1"/>
  <c r="DY62" i="1"/>
  <c r="DX62" i="1"/>
  <c r="DW62" i="1"/>
  <c r="DT62" i="1"/>
  <c r="DR62" i="1"/>
  <c r="DP62" i="1"/>
  <c r="DO62" i="1"/>
  <c r="DN62" i="1"/>
  <c r="DM62" i="1"/>
  <c r="DL62" i="1"/>
  <c r="DK62" i="1"/>
  <c r="DJ62" i="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W62" i="1"/>
  <c r="BV62" i="1"/>
  <c r="BU62" i="1"/>
  <c r="BT62" i="1"/>
  <c r="BS62" i="1"/>
  <c r="BR62" i="1"/>
  <c r="BN62" i="1"/>
  <c r="BM62" i="1"/>
  <c r="BL62" i="1"/>
  <c r="BJ62" i="1"/>
  <c r="BI62" i="1"/>
  <c r="BH62" i="1"/>
  <c r="BG62" i="1"/>
  <c r="BE62" i="1"/>
  <c r="BD62" i="1"/>
  <c r="BB62" i="1"/>
  <c r="BA62" i="1"/>
  <c r="AZ62" i="1"/>
  <c r="AY62" i="1"/>
  <c r="AX62" i="1"/>
  <c r="AW62" i="1"/>
  <c r="AS62" i="1"/>
  <c r="AR62" i="1"/>
  <c r="AQ62" i="1"/>
  <c r="AO62" i="1"/>
  <c r="AN62" i="1"/>
  <c r="AM62" i="1"/>
  <c r="AL62" i="1"/>
  <c r="AJ62" i="1"/>
  <c r="AH62" i="1"/>
  <c r="AG62" i="1"/>
  <c r="AF62" i="1"/>
  <c r="AE62" i="1"/>
  <c r="AC62" i="1"/>
  <c r="AB62" i="1"/>
  <c r="Z62" i="1"/>
  <c r="Y62" i="1"/>
  <c r="X62" i="1"/>
  <c r="V62" i="1"/>
  <c r="T62" i="1"/>
  <c r="S62" i="1"/>
  <c r="R62" i="1"/>
  <c r="Q62" i="1"/>
  <c r="P62" i="1"/>
  <c r="N62" i="1"/>
  <c r="M62" i="1"/>
  <c r="L62" i="1"/>
  <c r="K62" i="1"/>
  <c r="I62" i="1"/>
  <c r="FF61" i="1"/>
  <c r="FF62" i="1" s="1"/>
  <c r="DV61" i="1"/>
  <c r="DV62" i="1" s="1"/>
  <c r="DU61" i="1"/>
  <c r="DU62" i="1" s="1"/>
  <c r="BY61" i="1"/>
  <c r="DS61" i="1" s="1"/>
  <c r="DS62" i="1" s="1"/>
  <c r="BX61" i="1"/>
  <c r="BX62" i="1" s="1"/>
  <c r="BP61" i="1"/>
  <c r="BK61" i="1"/>
  <c r="BK62" i="1" s="1"/>
  <c r="BF61" i="1"/>
  <c r="BF62" i="1" s="1"/>
  <c r="BC61" i="1"/>
  <c r="BC62" i="1" s="1"/>
  <c r="AU61" i="1"/>
  <c r="AU62" i="1" s="1"/>
  <c r="AP61" i="1"/>
  <c r="AP62" i="1" s="1"/>
  <c r="AK61" i="1"/>
  <c r="AK62" i="1" s="1"/>
  <c r="AI61" i="1"/>
  <c r="AI62" i="1" s="1"/>
  <c r="AD61" i="1"/>
  <c r="AD62" i="1" s="1"/>
  <c r="AA61" i="1"/>
  <c r="AA62" i="1" s="1"/>
  <c r="W61" i="1"/>
  <c r="W62" i="1" s="1"/>
  <c r="U61" i="1"/>
  <c r="U62" i="1" s="1"/>
  <c r="O61" i="1"/>
  <c r="O62" i="1" s="1"/>
  <c r="J61" i="1"/>
  <c r="J62" i="1" s="1"/>
  <c r="I61" i="1"/>
  <c r="H61" i="1"/>
  <c r="H62" i="1" s="1"/>
  <c r="G61" i="1"/>
  <c r="G62" i="1" s="1"/>
  <c r="F61" i="1"/>
  <c r="F62" i="1" s="1"/>
  <c r="FL59" i="1"/>
  <c r="FK59" i="1"/>
  <c r="FI59" i="1"/>
  <c r="FH59" i="1"/>
  <c r="FG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T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W59" i="1"/>
  <c r="BV59" i="1"/>
  <c r="BU59" i="1"/>
  <c r="BT59" i="1"/>
  <c r="BS59" i="1"/>
  <c r="BR59" i="1"/>
  <c r="BN59" i="1"/>
  <c r="BM59" i="1"/>
  <c r="BL59" i="1"/>
  <c r="BJ59" i="1"/>
  <c r="BI59" i="1"/>
  <c r="BH59" i="1"/>
  <c r="BG59" i="1"/>
  <c r="BE59" i="1"/>
  <c r="BD59" i="1"/>
  <c r="BB59" i="1"/>
  <c r="AZ59" i="1"/>
  <c r="AY59" i="1"/>
  <c r="AX59" i="1"/>
  <c r="AW59" i="1"/>
  <c r="AV59" i="1"/>
  <c r="AS59" i="1"/>
  <c r="AR59" i="1"/>
  <c r="AQ59" i="1"/>
  <c r="AO59" i="1"/>
  <c r="AN59" i="1"/>
  <c r="AM59" i="1"/>
  <c r="AL59" i="1"/>
  <c r="AJ59" i="1"/>
  <c r="AH59" i="1"/>
  <c r="AG59" i="1"/>
  <c r="AF59" i="1"/>
  <c r="AE59" i="1"/>
  <c r="AC59" i="1"/>
  <c r="AB59" i="1"/>
  <c r="Z59" i="1"/>
  <c r="Y59" i="1"/>
  <c r="X59" i="1"/>
  <c r="T59" i="1"/>
  <c r="S59" i="1"/>
  <c r="R59" i="1"/>
  <c r="Q59" i="1"/>
  <c r="P59" i="1"/>
  <c r="N59" i="1"/>
  <c r="M59" i="1"/>
  <c r="L59" i="1"/>
  <c r="K59" i="1"/>
  <c r="FF58" i="1"/>
  <c r="DV58" i="1"/>
  <c r="FJ58" i="1" s="1"/>
  <c r="DU58" i="1"/>
  <c r="DR58" i="1"/>
  <c r="BY58" i="1"/>
  <c r="DS58" i="1" s="1"/>
  <c r="BX58" i="1"/>
  <c r="BP58" i="1"/>
  <c r="BQ58" i="1" s="1"/>
  <c r="BK58" i="1"/>
  <c r="BF58" i="1"/>
  <c r="BC58" i="1"/>
  <c r="AU58" i="1"/>
  <c r="AP58" i="1"/>
  <c r="AK58" i="1"/>
  <c r="AI58" i="1"/>
  <c r="AD58" i="1"/>
  <c r="AA58" i="1"/>
  <c r="W58" i="1"/>
  <c r="U58" i="1"/>
  <c r="O58" i="1"/>
  <c r="J58" i="1"/>
  <c r="I58" i="1"/>
  <c r="H58" i="1"/>
  <c r="G58" i="1"/>
  <c r="F58" i="1"/>
  <c r="E58" i="1" s="1"/>
  <c r="D58" i="1" s="1"/>
  <c r="FJ57" i="1"/>
  <c r="FF57" i="1"/>
  <c r="DV57" i="1"/>
  <c r="DU57" i="1"/>
  <c r="DR57" i="1"/>
  <c r="BY57" i="1"/>
  <c r="DS57" i="1" s="1"/>
  <c r="BX57" i="1"/>
  <c r="BQ57" i="1"/>
  <c r="BO57" i="1" s="1"/>
  <c r="BP57" i="1"/>
  <c r="BK57" i="1"/>
  <c r="BF57" i="1"/>
  <c r="BC57" i="1"/>
  <c r="AU57" i="1"/>
  <c r="AT57" i="1" s="1"/>
  <c r="AP57" i="1"/>
  <c r="AK57" i="1"/>
  <c r="AI57" i="1"/>
  <c r="AD57" i="1"/>
  <c r="AA57" i="1"/>
  <c r="W57" i="1"/>
  <c r="U57" i="1"/>
  <c r="O57" i="1"/>
  <c r="J57" i="1"/>
  <c r="I57" i="1"/>
  <c r="H57" i="1"/>
  <c r="G57" i="1"/>
  <c r="F57" i="1"/>
  <c r="FF56" i="1"/>
  <c r="DV56" i="1"/>
  <c r="FJ56" i="1" s="1"/>
  <c r="DU56" i="1"/>
  <c r="DR56" i="1"/>
  <c r="BY56" i="1"/>
  <c r="DQ56" i="1" s="1"/>
  <c r="BX56" i="1"/>
  <c r="BP56" i="1"/>
  <c r="BQ56" i="1" s="1"/>
  <c r="BO56" i="1" s="1"/>
  <c r="BK56" i="1"/>
  <c r="BF56" i="1"/>
  <c r="BC56" i="1"/>
  <c r="AU56" i="1"/>
  <c r="AP56" i="1"/>
  <c r="AK56" i="1"/>
  <c r="AI56" i="1"/>
  <c r="AD56" i="1"/>
  <c r="AA56" i="1"/>
  <c r="W56" i="1"/>
  <c r="U56" i="1"/>
  <c r="O56" i="1"/>
  <c r="J56" i="1"/>
  <c r="I56" i="1"/>
  <c r="H56" i="1"/>
  <c r="E56" i="1" s="1"/>
  <c r="G56" i="1"/>
  <c r="F56" i="1"/>
  <c r="FF55" i="1"/>
  <c r="DV55" i="1"/>
  <c r="FJ55" i="1" s="1"/>
  <c r="DU55" i="1"/>
  <c r="DR55" i="1"/>
  <c r="DQ55" i="1"/>
  <c r="BY55" i="1"/>
  <c r="DS55" i="1" s="1"/>
  <c r="BX55" i="1"/>
  <c r="BP55" i="1"/>
  <c r="BQ55" i="1" s="1"/>
  <c r="BK55" i="1"/>
  <c r="BF55" i="1"/>
  <c r="BC55" i="1"/>
  <c r="AU55" i="1"/>
  <c r="AT55" i="1" s="1"/>
  <c r="AP55" i="1"/>
  <c r="AK55" i="1"/>
  <c r="AI55" i="1"/>
  <c r="AD55" i="1"/>
  <c r="AA55" i="1"/>
  <c r="W55" i="1"/>
  <c r="U55" i="1"/>
  <c r="O55" i="1"/>
  <c r="J55" i="1"/>
  <c r="I55" i="1"/>
  <c r="H55" i="1"/>
  <c r="G55" i="1"/>
  <c r="F55" i="1"/>
  <c r="E55" i="1" s="1"/>
  <c r="D55" i="1" s="1"/>
  <c r="FF54" i="1"/>
  <c r="DV54" i="1"/>
  <c r="FJ54" i="1" s="1"/>
  <c r="DU54" i="1"/>
  <c r="DR54" i="1"/>
  <c r="DQ54" i="1" s="1"/>
  <c r="BY54" i="1"/>
  <c r="DS54" i="1" s="1"/>
  <c r="BX54" i="1"/>
  <c r="BP54" i="1"/>
  <c r="BK54" i="1"/>
  <c r="BF54" i="1"/>
  <c r="BC54" i="1"/>
  <c r="AU54" i="1"/>
  <c r="AT54" i="1" s="1"/>
  <c r="AP54" i="1"/>
  <c r="AK54" i="1"/>
  <c r="AI54" i="1"/>
  <c r="AD54" i="1"/>
  <c r="AA54" i="1"/>
  <c r="W54" i="1"/>
  <c r="U54" i="1"/>
  <c r="O54" i="1"/>
  <c r="J54" i="1"/>
  <c r="I54" i="1"/>
  <c r="H54" i="1"/>
  <c r="G54" i="1"/>
  <c r="F54" i="1"/>
  <c r="FF53" i="1"/>
  <c r="DV53" i="1"/>
  <c r="FJ53" i="1" s="1"/>
  <c r="DU53" i="1"/>
  <c r="DR53" i="1"/>
  <c r="BY53" i="1"/>
  <c r="DS53" i="1" s="1"/>
  <c r="BX53" i="1"/>
  <c r="BQ53" i="1"/>
  <c r="BO53" i="1" s="1"/>
  <c r="BP53" i="1"/>
  <c r="BK53" i="1"/>
  <c r="BF53" i="1"/>
  <c r="BC53" i="1"/>
  <c r="AU53" i="1"/>
  <c r="AT53" i="1"/>
  <c r="AP53" i="1"/>
  <c r="AK53" i="1"/>
  <c r="AI53" i="1"/>
  <c r="AD53" i="1"/>
  <c r="AA53" i="1"/>
  <c r="W53" i="1"/>
  <c r="U53" i="1"/>
  <c r="O53" i="1"/>
  <c r="J53" i="1"/>
  <c r="I53" i="1"/>
  <c r="H53" i="1"/>
  <c r="G53" i="1"/>
  <c r="F53" i="1"/>
  <c r="FF52" i="1"/>
  <c r="DV52" i="1"/>
  <c r="FJ52" i="1" s="1"/>
  <c r="DU52" i="1"/>
  <c r="DR52" i="1"/>
  <c r="BY52" i="1"/>
  <c r="BX52" i="1"/>
  <c r="BP52" i="1"/>
  <c r="BQ52" i="1" s="1"/>
  <c r="BO52" i="1" s="1"/>
  <c r="BK52" i="1"/>
  <c r="BF52" i="1"/>
  <c r="BC52" i="1"/>
  <c r="AU52" i="1"/>
  <c r="AT52" i="1" s="1"/>
  <c r="AP52" i="1"/>
  <c r="AK52" i="1"/>
  <c r="AI52" i="1"/>
  <c r="AD52" i="1"/>
  <c r="AA52" i="1"/>
  <c r="W52" i="1"/>
  <c r="U52" i="1"/>
  <c r="O52" i="1"/>
  <c r="J52" i="1"/>
  <c r="I52" i="1"/>
  <c r="H52" i="1"/>
  <c r="G52" i="1"/>
  <c r="F52" i="1"/>
  <c r="FF51" i="1"/>
  <c r="DV51" i="1"/>
  <c r="FJ51" i="1" s="1"/>
  <c r="DU51" i="1"/>
  <c r="DR51" i="1"/>
  <c r="BY51" i="1"/>
  <c r="BX51" i="1"/>
  <c r="BP51" i="1"/>
  <c r="BQ51" i="1" s="1"/>
  <c r="BK51" i="1"/>
  <c r="BF51" i="1"/>
  <c r="BC51" i="1"/>
  <c r="AT51" i="1" s="1"/>
  <c r="BA51" i="1"/>
  <c r="AU51" i="1"/>
  <c r="AP51" i="1"/>
  <c r="AK51" i="1"/>
  <c r="AI51" i="1"/>
  <c r="AD51" i="1"/>
  <c r="AA51" i="1"/>
  <c r="W51" i="1"/>
  <c r="U51" i="1"/>
  <c r="O51" i="1"/>
  <c r="J51" i="1"/>
  <c r="I51" i="1"/>
  <c r="H51" i="1"/>
  <c r="G51" i="1"/>
  <c r="F51" i="1"/>
  <c r="FF50" i="1"/>
  <c r="DV50" i="1"/>
  <c r="FJ50" i="1" s="1"/>
  <c r="DU50" i="1"/>
  <c r="DR50" i="1"/>
  <c r="BY50" i="1"/>
  <c r="BX50" i="1"/>
  <c r="BP50" i="1"/>
  <c r="BQ50" i="1" s="1"/>
  <c r="BO50" i="1" s="1"/>
  <c r="BK50" i="1"/>
  <c r="BF50" i="1"/>
  <c r="BC50" i="1"/>
  <c r="AU50" i="1"/>
  <c r="AP50" i="1"/>
  <c r="AK50" i="1"/>
  <c r="AI50" i="1"/>
  <c r="AD50" i="1"/>
  <c r="AA50" i="1"/>
  <c r="W50" i="1"/>
  <c r="U50" i="1"/>
  <c r="O50" i="1"/>
  <c r="J50" i="1"/>
  <c r="I50" i="1"/>
  <c r="H50" i="1"/>
  <c r="G50" i="1"/>
  <c r="F50" i="1"/>
  <c r="FF49" i="1"/>
  <c r="DV49" i="1"/>
  <c r="FJ49" i="1" s="1"/>
  <c r="DU49" i="1"/>
  <c r="DR49" i="1"/>
  <c r="BY49" i="1"/>
  <c r="DQ49" i="1" s="1"/>
  <c r="BX49" i="1"/>
  <c r="BQ49" i="1"/>
  <c r="BP49" i="1"/>
  <c r="BO49" i="1"/>
  <c r="BK49" i="1"/>
  <c r="BF49" i="1"/>
  <c r="BC49" i="1"/>
  <c r="AU49" i="1"/>
  <c r="BA49" i="1" s="1"/>
  <c r="AP49" i="1"/>
  <c r="AK49" i="1"/>
  <c r="AI49" i="1"/>
  <c r="AD49" i="1"/>
  <c r="AA49" i="1"/>
  <c r="W49" i="1"/>
  <c r="U49" i="1"/>
  <c r="O49" i="1"/>
  <c r="J49" i="1"/>
  <c r="I49" i="1"/>
  <c r="H49" i="1"/>
  <c r="G49" i="1"/>
  <c r="F49" i="1"/>
  <c r="E49" i="1" s="1"/>
  <c r="V49" i="1" s="1"/>
  <c r="FF48" i="1"/>
  <c r="DV48" i="1"/>
  <c r="FJ48" i="1" s="1"/>
  <c r="DU48" i="1"/>
  <c r="DR48" i="1"/>
  <c r="BY48" i="1"/>
  <c r="DS48" i="1" s="1"/>
  <c r="BX48" i="1"/>
  <c r="BP48" i="1"/>
  <c r="BK48" i="1"/>
  <c r="BF48" i="1"/>
  <c r="BC48" i="1"/>
  <c r="AU48" i="1"/>
  <c r="BA48" i="1" s="1"/>
  <c r="AP48" i="1"/>
  <c r="AK48" i="1"/>
  <c r="AI48" i="1"/>
  <c r="AD48" i="1"/>
  <c r="AA48" i="1"/>
  <c r="W48" i="1"/>
  <c r="U48" i="1"/>
  <c r="O48" i="1"/>
  <c r="J48" i="1"/>
  <c r="I48" i="1"/>
  <c r="H48" i="1"/>
  <c r="G48" i="1"/>
  <c r="F48" i="1"/>
  <c r="FF47" i="1"/>
  <c r="DV47" i="1"/>
  <c r="FJ47" i="1" s="1"/>
  <c r="DU47" i="1"/>
  <c r="DR47" i="1"/>
  <c r="BY47" i="1"/>
  <c r="BX47" i="1"/>
  <c r="BP47" i="1"/>
  <c r="BQ47" i="1" s="1"/>
  <c r="BK47" i="1"/>
  <c r="BF47" i="1"/>
  <c r="BC47" i="1"/>
  <c r="AT47" i="1" s="1"/>
  <c r="BA47" i="1"/>
  <c r="AU47" i="1"/>
  <c r="AP47" i="1"/>
  <c r="AK47" i="1"/>
  <c r="AI47" i="1"/>
  <c r="AD47" i="1"/>
  <c r="AA47" i="1"/>
  <c r="W47" i="1"/>
  <c r="U47" i="1"/>
  <c r="O47" i="1"/>
  <c r="J47" i="1"/>
  <c r="I47" i="1"/>
  <c r="H47" i="1"/>
  <c r="G47" i="1"/>
  <c r="F47" i="1"/>
  <c r="E47" i="1" s="1"/>
  <c r="FF46" i="1"/>
  <c r="DV46" i="1"/>
  <c r="FJ46" i="1" s="1"/>
  <c r="DU46" i="1"/>
  <c r="DR46" i="1"/>
  <c r="BY46" i="1"/>
  <c r="BX46" i="1"/>
  <c r="BP46" i="1"/>
  <c r="BQ46" i="1" s="1"/>
  <c r="BO46" i="1" s="1"/>
  <c r="BK46" i="1"/>
  <c r="BF46" i="1"/>
  <c r="BC46" i="1"/>
  <c r="AU46" i="1"/>
  <c r="AP46" i="1"/>
  <c r="AK46" i="1"/>
  <c r="AI46" i="1"/>
  <c r="AD46" i="1"/>
  <c r="AA46" i="1"/>
  <c r="W46" i="1"/>
  <c r="U46" i="1"/>
  <c r="O46" i="1"/>
  <c r="J46" i="1"/>
  <c r="I46" i="1"/>
  <c r="H46" i="1"/>
  <c r="G46" i="1"/>
  <c r="F46" i="1"/>
  <c r="FF45" i="1"/>
  <c r="DV45" i="1"/>
  <c r="FJ45" i="1" s="1"/>
  <c r="DU45" i="1"/>
  <c r="DR45" i="1"/>
  <c r="BY45" i="1"/>
  <c r="DQ45" i="1" s="1"/>
  <c r="BX45" i="1"/>
  <c r="BQ45" i="1"/>
  <c r="BP45" i="1"/>
  <c r="BO45" i="1"/>
  <c r="BK45" i="1"/>
  <c r="BF45" i="1"/>
  <c r="BC45" i="1"/>
  <c r="AU45" i="1"/>
  <c r="BA45" i="1" s="1"/>
  <c r="AP45" i="1"/>
  <c r="AK45" i="1"/>
  <c r="AI45" i="1"/>
  <c r="AD45" i="1"/>
  <c r="AA45" i="1"/>
  <c r="W45" i="1"/>
  <c r="U45" i="1"/>
  <c r="O45" i="1"/>
  <c r="J45" i="1"/>
  <c r="I45" i="1"/>
  <c r="H45" i="1"/>
  <c r="G45" i="1"/>
  <c r="F45" i="1"/>
  <c r="E45" i="1" s="1"/>
  <c r="V45" i="1" s="1"/>
  <c r="FF44" i="1"/>
  <c r="DV44" i="1"/>
  <c r="FJ44" i="1" s="1"/>
  <c r="DU44" i="1"/>
  <c r="DR44" i="1"/>
  <c r="DQ44" i="1" s="1"/>
  <c r="BY44" i="1"/>
  <c r="DS44" i="1" s="1"/>
  <c r="BX44" i="1"/>
  <c r="BP44" i="1"/>
  <c r="BK44" i="1"/>
  <c r="BF44" i="1"/>
  <c r="BC44" i="1"/>
  <c r="AU44" i="1"/>
  <c r="BA44" i="1" s="1"/>
  <c r="AP44" i="1"/>
  <c r="AK44" i="1"/>
  <c r="AI44" i="1"/>
  <c r="AD44" i="1"/>
  <c r="AA44" i="1"/>
  <c r="W44" i="1"/>
  <c r="U44" i="1"/>
  <c r="O44" i="1"/>
  <c r="J44" i="1"/>
  <c r="I44" i="1"/>
  <c r="H44" i="1"/>
  <c r="E44" i="1" s="1"/>
  <c r="G44" i="1"/>
  <c r="F44" i="1"/>
  <c r="FF43" i="1"/>
  <c r="DV43" i="1"/>
  <c r="FJ43" i="1" s="1"/>
  <c r="DU43" i="1"/>
  <c r="DR43" i="1"/>
  <c r="BY43" i="1"/>
  <c r="BX43" i="1"/>
  <c r="BP43" i="1"/>
  <c r="BQ43" i="1" s="1"/>
  <c r="BK43" i="1"/>
  <c r="BF43" i="1"/>
  <c r="BC43" i="1"/>
  <c r="AT43" i="1" s="1"/>
  <c r="BA43" i="1"/>
  <c r="AU43" i="1"/>
  <c r="AP43" i="1"/>
  <c r="AK43" i="1"/>
  <c r="AI43" i="1"/>
  <c r="AD43" i="1"/>
  <c r="AA43" i="1"/>
  <c r="W43" i="1"/>
  <c r="U43" i="1"/>
  <c r="O43" i="1"/>
  <c r="J43" i="1"/>
  <c r="I43" i="1"/>
  <c r="H43" i="1"/>
  <c r="G43" i="1"/>
  <c r="F43" i="1"/>
  <c r="E43" i="1" s="1"/>
  <c r="FF42" i="1"/>
  <c r="DV42" i="1"/>
  <c r="FJ42" i="1" s="1"/>
  <c r="DU42" i="1"/>
  <c r="DR42" i="1"/>
  <c r="BY42" i="1"/>
  <c r="BX42" i="1"/>
  <c r="BP42" i="1"/>
  <c r="BQ42" i="1" s="1"/>
  <c r="BO42" i="1" s="1"/>
  <c r="BK42" i="1"/>
  <c r="BF42" i="1"/>
  <c r="BC42" i="1"/>
  <c r="AU42" i="1"/>
  <c r="AP42" i="1"/>
  <c r="AK42" i="1"/>
  <c r="AI42" i="1"/>
  <c r="AD42" i="1"/>
  <c r="AA42" i="1"/>
  <c r="W42" i="1"/>
  <c r="U42" i="1"/>
  <c r="O42" i="1"/>
  <c r="J42" i="1"/>
  <c r="I42" i="1"/>
  <c r="H42" i="1"/>
  <c r="G42" i="1"/>
  <c r="F42" i="1"/>
  <c r="E42" i="1" s="1"/>
  <c r="FJ41" i="1"/>
  <c r="FF41" i="1"/>
  <c r="DV41" i="1"/>
  <c r="DU41" i="1"/>
  <c r="DS41" i="1"/>
  <c r="DR41" i="1"/>
  <c r="BY41" i="1"/>
  <c r="DQ41" i="1" s="1"/>
  <c r="BX41" i="1"/>
  <c r="BQ41" i="1"/>
  <c r="BO41" i="1" s="1"/>
  <c r="BP41" i="1"/>
  <c r="BK41" i="1"/>
  <c r="BF41" i="1"/>
  <c r="BC41" i="1"/>
  <c r="AU41" i="1"/>
  <c r="BA41" i="1" s="1"/>
  <c r="AP41" i="1"/>
  <c r="AK41" i="1"/>
  <c r="AI41" i="1"/>
  <c r="AD41" i="1"/>
  <c r="AA41" i="1"/>
  <c r="W41" i="1"/>
  <c r="U41" i="1"/>
  <c r="O41" i="1"/>
  <c r="J41" i="1"/>
  <c r="I41" i="1"/>
  <c r="H41" i="1"/>
  <c r="G41" i="1"/>
  <c r="F41" i="1"/>
  <c r="E41" i="1" s="1"/>
  <c r="V41" i="1" s="1"/>
  <c r="FF40" i="1"/>
  <c r="DV40" i="1"/>
  <c r="FJ40" i="1" s="1"/>
  <c r="DU40" i="1"/>
  <c r="DR40" i="1"/>
  <c r="DQ40" i="1" s="1"/>
  <c r="BY40" i="1"/>
  <c r="DS40" i="1" s="1"/>
  <c r="BX40" i="1"/>
  <c r="BP40" i="1"/>
  <c r="BK40" i="1"/>
  <c r="BF40" i="1"/>
  <c r="BC40" i="1"/>
  <c r="AU40" i="1"/>
  <c r="BA40" i="1" s="1"/>
  <c r="AP40" i="1"/>
  <c r="AK40" i="1"/>
  <c r="AI40" i="1"/>
  <c r="AD40" i="1"/>
  <c r="AA40" i="1"/>
  <c r="W40" i="1"/>
  <c r="U40" i="1"/>
  <c r="O40" i="1"/>
  <c r="J40" i="1"/>
  <c r="I40" i="1"/>
  <c r="H40" i="1"/>
  <c r="E40" i="1" s="1"/>
  <c r="G40" i="1"/>
  <c r="F40" i="1"/>
  <c r="FF39" i="1"/>
  <c r="DV39" i="1"/>
  <c r="FJ39" i="1" s="1"/>
  <c r="DU39" i="1"/>
  <c r="DR39" i="1"/>
  <c r="BY39" i="1"/>
  <c r="BX39" i="1"/>
  <c r="BP39" i="1"/>
  <c r="BQ39" i="1" s="1"/>
  <c r="BK39" i="1"/>
  <c r="BF39" i="1"/>
  <c r="BC39" i="1"/>
  <c r="AT39" i="1" s="1"/>
  <c r="BA39" i="1"/>
  <c r="AU39" i="1"/>
  <c r="AP39" i="1"/>
  <c r="AK39" i="1"/>
  <c r="AI39" i="1"/>
  <c r="AD39" i="1"/>
  <c r="AA39" i="1"/>
  <c r="W39" i="1"/>
  <c r="U39" i="1"/>
  <c r="O39" i="1"/>
  <c r="J39" i="1"/>
  <c r="I39" i="1"/>
  <c r="H39" i="1"/>
  <c r="G39" i="1"/>
  <c r="F39" i="1"/>
  <c r="FF38" i="1"/>
  <c r="DV38" i="1"/>
  <c r="FJ38" i="1" s="1"/>
  <c r="DU38" i="1"/>
  <c r="DR38" i="1"/>
  <c r="BY38" i="1"/>
  <c r="DQ38" i="1" s="1"/>
  <c r="BX38" i="1"/>
  <c r="BP38" i="1"/>
  <c r="BQ38" i="1" s="1"/>
  <c r="BO38" i="1" s="1"/>
  <c r="BK38" i="1"/>
  <c r="BF38" i="1"/>
  <c r="BC38" i="1"/>
  <c r="AU38" i="1"/>
  <c r="AP38" i="1"/>
  <c r="AK38" i="1"/>
  <c r="AI38" i="1"/>
  <c r="AD38" i="1"/>
  <c r="AA38" i="1"/>
  <c r="W38" i="1"/>
  <c r="U38" i="1"/>
  <c r="O38" i="1"/>
  <c r="J38" i="1"/>
  <c r="I38" i="1"/>
  <c r="H38" i="1"/>
  <c r="G38" i="1"/>
  <c r="F38" i="1"/>
  <c r="FJ37" i="1"/>
  <c r="FF37" i="1"/>
  <c r="DV37" i="1"/>
  <c r="DU37" i="1"/>
  <c r="DS37" i="1"/>
  <c r="DR37" i="1"/>
  <c r="BY37" i="1"/>
  <c r="DQ37" i="1" s="1"/>
  <c r="BX37" i="1"/>
  <c r="BQ37" i="1"/>
  <c r="BO37" i="1" s="1"/>
  <c r="BP37" i="1"/>
  <c r="BK37" i="1"/>
  <c r="BF37" i="1"/>
  <c r="BC37" i="1"/>
  <c r="AU37" i="1"/>
  <c r="AP37" i="1"/>
  <c r="AK37" i="1"/>
  <c r="AI37" i="1"/>
  <c r="AD37" i="1"/>
  <c r="AA37" i="1"/>
  <c r="W37" i="1"/>
  <c r="U37" i="1"/>
  <c r="O37" i="1"/>
  <c r="J37" i="1"/>
  <c r="I37" i="1"/>
  <c r="H37" i="1"/>
  <c r="G37" i="1"/>
  <c r="F37" i="1"/>
  <c r="E37" i="1"/>
  <c r="D37" i="1" s="1"/>
  <c r="FF36" i="1"/>
  <c r="DV36" i="1"/>
  <c r="FJ36" i="1" s="1"/>
  <c r="DU36" i="1"/>
  <c r="DS36" i="1"/>
  <c r="DR36" i="1"/>
  <c r="DQ36" i="1" s="1"/>
  <c r="BY36" i="1"/>
  <c r="BX36" i="1"/>
  <c r="BQ36" i="1"/>
  <c r="BP36" i="1"/>
  <c r="BK36" i="1"/>
  <c r="BF36" i="1"/>
  <c r="BC36" i="1"/>
  <c r="AU36" i="1"/>
  <c r="BA36" i="1" s="1"/>
  <c r="AP36" i="1"/>
  <c r="AK36" i="1"/>
  <c r="AI36" i="1"/>
  <c r="AD36" i="1"/>
  <c r="AA36" i="1"/>
  <c r="W36" i="1"/>
  <c r="U36" i="1"/>
  <c r="O36" i="1"/>
  <c r="J36" i="1"/>
  <c r="I36" i="1"/>
  <c r="H36" i="1"/>
  <c r="E36" i="1" s="1"/>
  <c r="V36" i="1" s="1"/>
  <c r="G36" i="1"/>
  <c r="F36" i="1"/>
  <c r="FF35" i="1"/>
  <c r="DV35" i="1"/>
  <c r="FJ35" i="1" s="1"/>
  <c r="DU35" i="1"/>
  <c r="DR35" i="1"/>
  <c r="DQ35" i="1"/>
  <c r="BY35" i="1"/>
  <c r="DS35" i="1" s="1"/>
  <c r="BX35" i="1"/>
  <c r="BP35" i="1"/>
  <c r="BK35" i="1"/>
  <c r="BF35" i="1"/>
  <c r="BC35" i="1"/>
  <c r="AU35" i="1"/>
  <c r="BA35" i="1" s="1"/>
  <c r="AP35" i="1"/>
  <c r="AK35" i="1"/>
  <c r="AI35" i="1"/>
  <c r="AD35" i="1"/>
  <c r="AA35" i="1"/>
  <c r="W35" i="1"/>
  <c r="U35" i="1"/>
  <c r="O35" i="1"/>
  <c r="J35" i="1"/>
  <c r="I35" i="1"/>
  <c r="H35" i="1"/>
  <c r="G35" i="1"/>
  <c r="F35" i="1"/>
  <c r="FF34" i="1"/>
  <c r="DV34" i="1"/>
  <c r="DU34" i="1"/>
  <c r="DU59" i="1" s="1"/>
  <c r="DR34" i="1"/>
  <c r="BY34" i="1"/>
  <c r="BX34" i="1"/>
  <c r="BP34" i="1"/>
  <c r="BQ34" i="1" s="1"/>
  <c r="BK34" i="1"/>
  <c r="BF34" i="1"/>
  <c r="BC34" i="1"/>
  <c r="BA34" i="1"/>
  <c r="AU34" i="1"/>
  <c r="AP34" i="1"/>
  <c r="AK34" i="1"/>
  <c r="AI34" i="1"/>
  <c r="AI59" i="1" s="1"/>
  <c r="AD34" i="1"/>
  <c r="AA34" i="1"/>
  <c r="W34" i="1"/>
  <c r="U34" i="1"/>
  <c r="U59" i="1" s="1"/>
  <c r="O34" i="1"/>
  <c r="J34" i="1"/>
  <c r="I34" i="1"/>
  <c r="H34" i="1"/>
  <c r="G34" i="1"/>
  <c r="F34" i="1"/>
  <c r="FL33" i="1"/>
  <c r="FK33" i="1"/>
  <c r="FI33" i="1"/>
  <c r="FH33" i="1"/>
  <c r="FG33" i="1"/>
  <c r="FE33" i="1"/>
  <c r="FD33" i="1"/>
  <c r="FC33" i="1"/>
  <c r="FB33" i="1"/>
  <c r="FA33" i="1"/>
  <c r="EZ33" i="1"/>
  <c r="EY33" i="1"/>
  <c r="EX33" i="1"/>
  <c r="EW33" i="1"/>
  <c r="EV33" i="1"/>
  <c r="EU33" i="1"/>
  <c r="ET33" i="1"/>
  <c r="ES33" i="1"/>
  <c r="ER33" i="1"/>
  <c r="EQ33" i="1"/>
  <c r="EP33" i="1"/>
  <c r="EO33" i="1"/>
  <c r="EN33" i="1"/>
  <c r="EM33" i="1"/>
  <c r="EL33" i="1"/>
  <c r="EK33" i="1"/>
  <c r="EJ33" i="1"/>
  <c r="EI33" i="1"/>
  <c r="EH33" i="1"/>
  <c r="EG33" i="1"/>
  <c r="EF33" i="1"/>
  <c r="EE33" i="1"/>
  <c r="ED33" i="1"/>
  <c r="EC33" i="1"/>
  <c r="EB33" i="1"/>
  <c r="EA33" i="1"/>
  <c r="DZ33" i="1"/>
  <c r="DY33" i="1"/>
  <c r="DX33" i="1"/>
  <c r="DW33" i="1"/>
  <c r="DT33" i="1"/>
  <c r="DP33" i="1"/>
  <c r="DO33" i="1"/>
  <c r="DN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W33" i="1"/>
  <c r="BV33" i="1"/>
  <c r="BU33" i="1"/>
  <c r="BT33" i="1"/>
  <c r="BS33" i="1"/>
  <c r="BR33" i="1"/>
  <c r="BN33" i="1"/>
  <c r="BM33" i="1"/>
  <c r="BL33" i="1"/>
  <c r="BJ33" i="1"/>
  <c r="BI33" i="1"/>
  <c r="BH33" i="1"/>
  <c r="BG33" i="1"/>
  <c r="BE33" i="1"/>
  <c r="BD33" i="1"/>
  <c r="BB33" i="1"/>
  <c r="AZ33" i="1"/>
  <c r="AY33" i="1"/>
  <c r="AX33" i="1"/>
  <c r="AW33" i="1"/>
  <c r="AV33" i="1"/>
  <c r="AS33" i="1"/>
  <c r="AR33" i="1"/>
  <c r="AQ33" i="1"/>
  <c r="AO33" i="1"/>
  <c r="AN33" i="1"/>
  <c r="AM33" i="1"/>
  <c r="AL33" i="1"/>
  <c r="AJ33" i="1"/>
  <c r="AH33" i="1"/>
  <c r="AG33" i="1"/>
  <c r="AF33" i="1"/>
  <c r="AE33" i="1"/>
  <c r="AC33" i="1"/>
  <c r="AB33" i="1"/>
  <c r="Z33" i="1"/>
  <c r="Y33" i="1"/>
  <c r="X33" i="1"/>
  <c r="T33" i="1"/>
  <c r="S33" i="1"/>
  <c r="R33" i="1"/>
  <c r="Q33" i="1"/>
  <c r="P33" i="1"/>
  <c r="N33" i="1"/>
  <c r="M33" i="1"/>
  <c r="L33" i="1"/>
  <c r="K33" i="1"/>
  <c r="FF32" i="1"/>
  <c r="DV32" i="1"/>
  <c r="FJ32" i="1" s="1"/>
  <c r="DU32" i="1"/>
  <c r="DR32" i="1"/>
  <c r="BY32" i="1"/>
  <c r="BX32" i="1"/>
  <c r="BP32" i="1"/>
  <c r="BQ32" i="1" s="1"/>
  <c r="BO32" i="1" s="1"/>
  <c r="BK32" i="1"/>
  <c r="BF32" i="1"/>
  <c r="BC32" i="1"/>
  <c r="BA32" i="1"/>
  <c r="AU32" i="1"/>
  <c r="AT32" i="1" s="1"/>
  <c r="AP32" i="1"/>
  <c r="AK32" i="1"/>
  <c r="AI32" i="1"/>
  <c r="AD32" i="1"/>
  <c r="AA32" i="1"/>
  <c r="W32" i="1"/>
  <c r="U32" i="1"/>
  <c r="O32" i="1"/>
  <c r="J32" i="1"/>
  <c r="I32" i="1"/>
  <c r="H32" i="1"/>
  <c r="G32" i="1"/>
  <c r="F32" i="1"/>
  <c r="FF31" i="1"/>
  <c r="DV31" i="1"/>
  <c r="FJ31" i="1" s="1"/>
  <c r="DU31" i="1"/>
  <c r="DR31" i="1"/>
  <c r="BY31" i="1"/>
  <c r="BY33" i="1" s="1"/>
  <c r="BX31" i="1"/>
  <c r="BP31" i="1"/>
  <c r="BK31" i="1"/>
  <c r="BF31" i="1"/>
  <c r="BC31" i="1"/>
  <c r="AU31" i="1"/>
  <c r="AP31" i="1"/>
  <c r="AK31" i="1"/>
  <c r="AI31" i="1"/>
  <c r="AI33" i="1" s="1"/>
  <c r="AD31" i="1"/>
  <c r="AA31" i="1"/>
  <c r="W31" i="1"/>
  <c r="U31" i="1"/>
  <c r="O31" i="1"/>
  <c r="J31" i="1"/>
  <c r="I31" i="1"/>
  <c r="H31" i="1"/>
  <c r="G31" i="1"/>
  <c r="F31" i="1"/>
  <c r="E31" i="1" s="1"/>
  <c r="D31" i="1" s="1"/>
  <c r="FJ30" i="1"/>
  <c r="FF30" i="1"/>
  <c r="DV30" i="1"/>
  <c r="DU30" i="1"/>
  <c r="DS30" i="1"/>
  <c r="DR30" i="1"/>
  <c r="BY30" i="1"/>
  <c r="BX30" i="1"/>
  <c r="BX33" i="1" s="1"/>
  <c r="BQ30" i="1"/>
  <c r="BP30" i="1"/>
  <c r="BP33" i="1" s="1"/>
  <c r="BK30" i="1"/>
  <c r="BF30" i="1"/>
  <c r="BF33" i="1" s="1"/>
  <c r="BC30" i="1"/>
  <c r="BC33" i="1" s="1"/>
  <c r="AU30" i="1"/>
  <c r="AT30" i="1" s="1"/>
  <c r="AP30" i="1"/>
  <c r="AK30" i="1"/>
  <c r="AI30" i="1"/>
  <c r="AD30" i="1"/>
  <c r="AA30" i="1"/>
  <c r="W30" i="1"/>
  <c r="W33" i="1" s="1"/>
  <c r="U30" i="1"/>
  <c r="U33" i="1" s="1"/>
  <c r="O30" i="1"/>
  <c r="J30" i="1"/>
  <c r="I30" i="1"/>
  <c r="H30" i="1"/>
  <c r="H33" i="1" s="1"/>
  <c r="G30" i="1"/>
  <c r="F30" i="1"/>
  <c r="FL29" i="1"/>
  <c r="FK29" i="1"/>
  <c r="FI29" i="1"/>
  <c r="FH29" i="1"/>
  <c r="FG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T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W29" i="1"/>
  <c r="BV29" i="1"/>
  <c r="BU29" i="1"/>
  <c r="BT29" i="1"/>
  <c r="BS29" i="1"/>
  <c r="BR29" i="1"/>
  <c r="BN29" i="1"/>
  <c r="BM29" i="1"/>
  <c r="BL29" i="1"/>
  <c r="BJ29" i="1"/>
  <c r="BI29" i="1"/>
  <c r="BH29" i="1"/>
  <c r="BG29" i="1"/>
  <c r="BE29" i="1"/>
  <c r="BD29" i="1"/>
  <c r="BB29" i="1"/>
  <c r="AY29" i="1"/>
  <c r="AX29" i="1"/>
  <c r="AW29" i="1"/>
  <c r="AV29" i="1"/>
  <c r="AS29" i="1"/>
  <c r="AR29" i="1"/>
  <c r="AQ29" i="1"/>
  <c r="AO29" i="1"/>
  <c r="AN29" i="1"/>
  <c r="AM29" i="1"/>
  <c r="AL29" i="1"/>
  <c r="AJ29" i="1"/>
  <c r="AH29" i="1"/>
  <c r="AG29" i="1"/>
  <c r="AF29" i="1"/>
  <c r="AE29" i="1"/>
  <c r="AC29" i="1"/>
  <c r="AB29" i="1"/>
  <c r="Z29" i="1"/>
  <c r="Y29" i="1"/>
  <c r="X29" i="1"/>
  <c r="T29" i="1"/>
  <c r="S29" i="1"/>
  <c r="R29" i="1"/>
  <c r="Q29" i="1"/>
  <c r="P29" i="1"/>
  <c r="N29" i="1"/>
  <c r="L29" i="1"/>
  <c r="K29" i="1"/>
  <c r="FF28" i="1"/>
  <c r="DV28" i="1"/>
  <c r="FJ28" i="1" s="1"/>
  <c r="DU28" i="1"/>
  <c r="DR28" i="1"/>
  <c r="DQ28" i="1" s="1"/>
  <c r="BY28" i="1"/>
  <c r="DS28" i="1" s="1"/>
  <c r="BX28" i="1"/>
  <c r="BP28" i="1"/>
  <c r="BQ28" i="1" s="1"/>
  <c r="BK28" i="1"/>
  <c r="BF28" i="1"/>
  <c r="BC28" i="1"/>
  <c r="BA28" i="1"/>
  <c r="AU28" i="1"/>
  <c r="AP28" i="1"/>
  <c r="AK28" i="1"/>
  <c r="AI28" i="1"/>
  <c r="AD28" i="1"/>
  <c r="AA28" i="1"/>
  <c r="W28" i="1"/>
  <c r="U28" i="1"/>
  <c r="O28" i="1"/>
  <c r="J28" i="1"/>
  <c r="I28" i="1"/>
  <c r="H28" i="1"/>
  <c r="G28" i="1"/>
  <c r="F28" i="1"/>
  <c r="FJ27" i="1"/>
  <c r="FF27" i="1"/>
  <c r="DV27" i="1"/>
  <c r="DU27" i="1"/>
  <c r="DS27" i="1"/>
  <c r="DR27" i="1"/>
  <c r="BY27" i="1"/>
  <c r="BX27" i="1"/>
  <c r="BQ27" i="1"/>
  <c r="BP27" i="1"/>
  <c r="BO27" i="1" s="1"/>
  <c r="BK27" i="1"/>
  <c r="BF27" i="1"/>
  <c r="BC27" i="1"/>
  <c r="AU27" i="1"/>
  <c r="AP27" i="1"/>
  <c r="AK27" i="1"/>
  <c r="AI27" i="1"/>
  <c r="AD27" i="1"/>
  <c r="AA27" i="1"/>
  <c r="W27" i="1"/>
  <c r="U27" i="1"/>
  <c r="O27" i="1"/>
  <c r="J27" i="1"/>
  <c r="I27" i="1"/>
  <c r="H27" i="1"/>
  <c r="G27" i="1"/>
  <c r="F27" i="1"/>
  <c r="FF26" i="1"/>
  <c r="DV26" i="1"/>
  <c r="FJ26" i="1" s="1"/>
  <c r="DU26" i="1"/>
  <c r="DR26" i="1"/>
  <c r="BY26" i="1"/>
  <c r="DS26" i="1" s="1"/>
  <c r="BX26" i="1"/>
  <c r="BP26" i="1"/>
  <c r="BQ26" i="1" s="1"/>
  <c r="BK26" i="1"/>
  <c r="BF26" i="1"/>
  <c r="BC26" i="1"/>
  <c r="AU26" i="1"/>
  <c r="AP26" i="1"/>
  <c r="AK26" i="1"/>
  <c r="AI26" i="1"/>
  <c r="AD26" i="1"/>
  <c r="AA26" i="1"/>
  <c r="W26" i="1"/>
  <c r="U26" i="1"/>
  <c r="U29" i="1" s="1"/>
  <c r="O26" i="1"/>
  <c r="J26" i="1"/>
  <c r="I26" i="1"/>
  <c r="H26" i="1"/>
  <c r="E26" i="1" s="1"/>
  <c r="G26" i="1"/>
  <c r="F26" i="1"/>
  <c r="FF25" i="1"/>
  <c r="DV25" i="1"/>
  <c r="FJ25" i="1" s="1"/>
  <c r="DU25" i="1"/>
  <c r="DR25" i="1"/>
  <c r="BY25" i="1"/>
  <c r="DS25" i="1" s="1"/>
  <c r="BX25" i="1"/>
  <c r="BQ25" i="1"/>
  <c r="BP25" i="1"/>
  <c r="BK25" i="1"/>
  <c r="BF25" i="1"/>
  <c r="BC25" i="1"/>
  <c r="AU25" i="1"/>
  <c r="AP25" i="1"/>
  <c r="AK25" i="1"/>
  <c r="AI25" i="1"/>
  <c r="AD25" i="1"/>
  <c r="AA25" i="1"/>
  <c r="W25" i="1"/>
  <c r="U25" i="1"/>
  <c r="O25" i="1"/>
  <c r="J25" i="1"/>
  <c r="I25" i="1"/>
  <c r="H25" i="1"/>
  <c r="G25" i="1"/>
  <c r="F25" i="1"/>
  <c r="E25" i="1" s="1"/>
  <c r="D25" i="1" s="1"/>
  <c r="FJ24" i="1"/>
  <c r="FF24" i="1"/>
  <c r="DV24" i="1"/>
  <c r="DU24" i="1"/>
  <c r="DR24" i="1"/>
  <c r="BY24" i="1"/>
  <c r="DS24" i="1" s="1"/>
  <c r="BX24" i="1"/>
  <c r="BP24" i="1"/>
  <c r="BK24" i="1"/>
  <c r="BF24" i="1"/>
  <c r="BC24" i="1"/>
  <c r="AU24" i="1"/>
  <c r="AT24" i="1" s="1"/>
  <c r="AP24" i="1"/>
  <c r="AK24" i="1"/>
  <c r="AI24" i="1"/>
  <c r="AD24" i="1"/>
  <c r="AA24" i="1"/>
  <c r="W24" i="1"/>
  <c r="U24" i="1"/>
  <c r="O24" i="1"/>
  <c r="J24" i="1"/>
  <c r="I24" i="1"/>
  <c r="H24" i="1"/>
  <c r="G24" i="1"/>
  <c r="F24" i="1"/>
  <c r="E24" i="1" s="1"/>
  <c r="D24" i="1" s="1"/>
  <c r="FJ23" i="1"/>
  <c r="FF23" i="1"/>
  <c r="DV23" i="1"/>
  <c r="DU23" i="1"/>
  <c r="DU29" i="1" s="1"/>
  <c r="DS23" i="1"/>
  <c r="DR23" i="1"/>
  <c r="BY23" i="1"/>
  <c r="BX23" i="1"/>
  <c r="BX29" i="1" s="1"/>
  <c r="BQ23" i="1"/>
  <c r="BO23" i="1" s="1"/>
  <c r="BP23" i="1"/>
  <c r="BK23" i="1"/>
  <c r="BF23" i="1"/>
  <c r="BC23" i="1"/>
  <c r="AZ23" i="1"/>
  <c r="AU23" i="1" s="1"/>
  <c r="AP23" i="1"/>
  <c r="AK23" i="1"/>
  <c r="AK29" i="1" s="1"/>
  <c r="AI23" i="1"/>
  <c r="AI29" i="1" s="1"/>
  <c r="AD23" i="1"/>
  <c r="AD29" i="1" s="1"/>
  <c r="AA23" i="1"/>
  <c r="W23" i="1"/>
  <c r="O23" i="1"/>
  <c r="O29" i="1" s="1"/>
  <c r="M23" i="1"/>
  <c r="H23" i="1" s="1"/>
  <c r="I23" i="1"/>
  <c r="G23" i="1"/>
  <c r="G29" i="1" s="1"/>
  <c r="F23" i="1"/>
  <c r="FL22" i="1"/>
  <c r="FK22" i="1"/>
  <c r="FI22" i="1"/>
  <c r="FH22" i="1"/>
  <c r="FG22" i="1"/>
  <c r="FE22" i="1"/>
  <c r="FD22" i="1"/>
  <c r="FC22" i="1"/>
  <c r="FB22" i="1"/>
  <c r="FA22" i="1"/>
  <c r="EZ22" i="1"/>
  <c r="EY22" i="1"/>
  <c r="EX22" i="1"/>
  <c r="EW22" i="1"/>
  <c r="EV22" i="1"/>
  <c r="EU22" i="1"/>
  <c r="ET22" i="1"/>
  <c r="ES22" i="1"/>
  <c r="ER22" i="1"/>
  <c r="EQ22" i="1"/>
  <c r="EP22" i="1"/>
  <c r="EO22" i="1"/>
  <c r="EN22" i="1"/>
  <c r="EM22" i="1"/>
  <c r="EL22" i="1"/>
  <c r="EK22" i="1"/>
  <c r="EJ22" i="1"/>
  <c r="EI22" i="1"/>
  <c r="EH22" i="1"/>
  <c r="EG22" i="1"/>
  <c r="EF22" i="1"/>
  <c r="EE22" i="1"/>
  <c r="ED22" i="1"/>
  <c r="EC22" i="1"/>
  <c r="EB22" i="1"/>
  <c r="EA22" i="1"/>
  <c r="DZ22" i="1"/>
  <c r="DY22" i="1"/>
  <c r="DX22" i="1"/>
  <c r="DW22" i="1"/>
  <c r="DT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W22" i="1"/>
  <c r="BV22" i="1"/>
  <c r="BU22" i="1"/>
  <c r="BT22" i="1"/>
  <c r="BS22" i="1"/>
  <c r="BR22" i="1"/>
  <c r="BN22" i="1"/>
  <c r="BM22" i="1"/>
  <c r="BL22" i="1"/>
  <c r="BJ22" i="1"/>
  <c r="BI22" i="1"/>
  <c r="BH22" i="1"/>
  <c r="BG22" i="1"/>
  <c r="BE22" i="1"/>
  <c r="BD22" i="1"/>
  <c r="BB22" i="1"/>
  <c r="BA22" i="1"/>
  <c r="AZ22" i="1"/>
  <c r="AY22" i="1"/>
  <c r="AX22" i="1"/>
  <c r="AW22" i="1"/>
  <c r="AV22" i="1"/>
  <c r="AS22" i="1"/>
  <c r="AR22" i="1"/>
  <c r="AQ22" i="1"/>
  <c r="AO22" i="1"/>
  <c r="AN22" i="1"/>
  <c r="AM22" i="1"/>
  <c r="AL22" i="1"/>
  <c r="AJ22" i="1"/>
  <c r="AH22" i="1"/>
  <c r="AG22" i="1"/>
  <c r="AF22" i="1"/>
  <c r="AE22" i="1"/>
  <c r="AC22" i="1"/>
  <c r="AB22" i="1"/>
  <c r="Z22" i="1"/>
  <c r="Y22" i="1"/>
  <c r="X22" i="1"/>
  <c r="V22" i="1"/>
  <c r="T22" i="1"/>
  <c r="S22" i="1"/>
  <c r="R22" i="1"/>
  <c r="Q22" i="1"/>
  <c r="P22" i="1"/>
  <c r="N22" i="1"/>
  <c r="M22" i="1"/>
  <c r="L22" i="1"/>
  <c r="K22" i="1"/>
  <c r="FF21" i="1"/>
  <c r="DV21" i="1"/>
  <c r="FJ21" i="1" s="1"/>
  <c r="DU21" i="1"/>
  <c r="DR21" i="1"/>
  <c r="DQ21" i="1" s="1"/>
  <c r="BY21" i="1"/>
  <c r="DS21" i="1" s="1"/>
  <c r="BX21" i="1"/>
  <c r="BP21" i="1"/>
  <c r="BQ21" i="1" s="1"/>
  <c r="BK21" i="1"/>
  <c r="BF21" i="1"/>
  <c r="BC21" i="1"/>
  <c r="AU21" i="1"/>
  <c r="AP21" i="1"/>
  <c r="AK21" i="1"/>
  <c r="AI21" i="1"/>
  <c r="AD21" i="1"/>
  <c r="AA21" i="1"/>
  <c r="W21" i="1"/>
  <c r="U21" i="1"/>
  <c r="O21" i="1"/>
  <c r="J21" i="1"/>
  <c r="I21" i="1"/>
  <c r="H21" i="1"/>
  <c r="E21" i="1" s="1"/>
  <c r="D21" i="1" s="1"/>
  <c r="G21" i="1"/>
  <c r="F21" i="1"/>
  <c r="FF20" i="1"/>
  <c r="DV20" i="1"/>
  <c r="FJ20" i="1" s="1"/>
  <c r="DU20" i="1"/>
  <c r="DR20" i="1"/>
  <c r="BY20" i="1"/>
  <c r="DS20" i="1" s="1"/>
  <c r="BX20" i="1"/>
  <c r="BP20" i="1"/>
  <c r="BK20" i="1"/>
  <c r="BF20" i="1"/>
  <c r="BC20" i="1"/>
  <c r="AU20" i="1"/>
  <c r="AP20" i="1"/>
  <c r="AK20" i="1"/>
  <c r="AI20" i="1"/>
  <c r="AD20" i="1"/>
  <c r="AA20" i="1"/>
  <c r="W20" i="1"/>
  <c r="U20" i="1"/>
  <c r="O20" i="1"/>
  <c r="J20" i="1"/>
  <c r="I20" i="1"/>
  <c r="H20" i="1"/>
  <c r="G20" i="1"/>
  <c r="F20" i="1"/>
  <c r="FJ19" i="1"/>
  <c r="FF19" i="1"/>
  <c r="DV19" i="1"/>
  <c r="DU19" i="1"/>
  <c r="DR19" i="1"/>
  <c r="BY19" i="1"/>
  <c r="DS19" i="1" s="1"/>
  <c r="BX19" i="1"/>
  <c r="BP19" i="1"/>
  <c r="BK19" i="1"/>
  <c r="BF19" i="1"/>
  <c r="BC19" i="1"/>
  <c r="AU19" i="1"/>
  <c r="AP19" i="1"/>
  <c r="AK19" i="1"/>
  <c r="AI19" i="1"/>
  <c r="AD19" i="1"/>
  <c r="AA19" i="1"/>
  <c r="W19" i="1"/>
  <c r="U19" i="1"/>
  <c r="U22" i="1" s="1"/>
  <c r="O19" i="1"/>
  <c r="J19" i="1"/>
  <c r="I19" i="1"/>
  <c r="H19" i="1"/>
  <c r="H22" i="1" s="1"/>
  <c r="G19" i="1"/>
  <c r="F19" i="1"/>
  <c r="FF18" i="1"/>
  <c r="DV18" i="1"/>
  <c r="FJ18" i="1" s="1"/>
  <c r="DU18" i="1"/>
  <c r="DR18" i="1"/>
  <c r="DQ18" i="1"/>
  <c r="BY18" i="1"/>
  <c r="DS18" i="1" s="1"/>
  <c r="BX18" i="1"/>
  <c r="BP18" i="1"/>
  <c r="BK18" i="1"/>
  <c r="BK22" i="1" s="1"/>
  <c r="BF18" i="1"/>
  <c r="BC18" i="1"/>
  <c r="AT18" i="1" s="1"/>
  <c r="AU18" i="1"/>
  <c r="AP18" i="1"/>
  <c r="AK18" i="1"/>
  <c r="AI18" i="1"/>
  <c r="AD18" i="1"/>
  <c r="AA18" i="1"/>
  <c r="W18" i="1"/>
  <c r="U18" i="1"/>
  <c r="O18" i="1"/>
  <c r="J18" i="1"/>
  <c r="I18" i="1"/>
  <c r="H18" i="1"/>
  <c r="G18" i="1"/>
  <c r="F18" i="1"/>
  <c r="E18" i="1" s="1"/>
  <c r="D18" i="1" s="1"/>
  <c r="A18" i="1"/>
  <c r="A19" i="1" s="1"/>
  <c r="A20" i="1" s="1"/>
  <c r="A21" i="1" s="1"/>
  <c r="A23" i="1" s="1"/>
  <c r="A24" i="1" s="1"/>
  <c r="A25" i="1" s="1"/>
  <c r="A26" i="1" s="1"/>
  <c r="A27" i="1" s="1"/>
  <c r="A28" i="1" s="1"/>
  <c r="A30" i="1" s="1"/>
  <c r="A31" i="1" s="1"/>
  <c r="A32"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61" i="1" s="1"/>
  <c r="FF17" i="1"/>
  <c r="DV17" i="1"/>
  <c r="FJ17" i="1" s="1"/>
  <c r="DU17" i="1"/>
  <c r="DU22" i="1" s="1"/>
  <c r="DR17" i="1"/>
  <c r="BY17" i="1"/>
  <c r="BX17" i="1"/>
  <c r="BQ17" i="1"/>
  <c r="BO17" i="1" s="1"/>
  <c r="BP17" i="1"/>
  <c r="BK17" i="1"/>
  <c r="BF17" i="1"/>
  <c r="BF22" i="1" s="1"/>
  <c r="BC17" i="1"/>
  <c r="AU17" i="1"/>
  <c r="AP17" i="1"/>
  <c r="AK17" i="1"/>
  <c r="AK22" i="1" s="1"/>
  <c r="AI17" i="1"/>
  <c r="AD17" i="1"/>
  <c r="AA17" i="1"/>
  <c r="W17" i="1"/>
  <c r="O17" i="1"/>
  <c r="O22" i="1" s="1"/>
  <c r="M17" i="1"/>
  <c r="J17" i="1" s="1"/>
  <c r="J22" i="1" s="1"/>
  <c r="I17" i="1"/>
  <c r="I22" i="1" s="1"/>
  <c r="H17" i="1"/>
  <c r="G17" i="1"/>
  <c r="F17" i="1"/>
  <c r="W15" i="1"/>
  <c r="X15" i="1" s="1"/>
  <c r="Y15" i="1" s="1"/>
  <c r="Z15" i="1" s="1"/>
  <c r="AA15" i="1" s="1"/>
  <c r="AB15" i="1" s="1"/>
  <c r="AC15" i="1" s="1"/>
  <c r="AD15" i="1" s="1"/>
  <c r="AE15" i="1" s="1"/>
  <c r="AF15" i="1" s="1"/>
  <c r="AG15" i="1" s="1"/>
  <c r="AH15" i="1" s="1"/>
  <c r="AI15" i="1" s="1"/>
  <c r="AJ15" i="1" s="1"/>
  <c r="AK15" i="1" s="1"/>
  <c r="AL15" i="1" s="1"/>
  <c r="AM15" i="1" s="1"/>
  <c r="AN15" i="1" s="1"/>
  <c r="AO15" i="1" s="1"/>
  <c r="AP15" i="1" s="1"/>
  <c r="AQ15" i="1" s="1"/>
  <c r="AR15" i="1" s="1"/>
  <c r="AS15" i="1" s="1"/>
  <c r="AT15" i="1" s="1"/>
  <c r="AU15" i="1" s="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BP15" i="1" s="1"/>
  <c r="BQ15" i="1" s="1"/>
  <c r="BR15" i="1" s="1"/>
  <c r="BS15" i="1" s="1"/>
  <c r="BT15" i="1" s="1"/>
  <c r="BU15" i="1" s="1"/>
  <c r="BV15" i="1" s="1"/>
  <c r="BW15" i="1" s="1"/>
  <c r="BX15" i="1" s="1"/>
  <c r="BY15" i="1" s="1"/>
  <c r="BZ15" i="1" s="1"/>
  <c r="CA15" i="1" s="1"/>
  <c r="CB15" i="1" s="1"/>
  <c r="CC15" i="1" s="1"/>
  <c r="CD15" i="1" s="1"/>
  <c r="CE15" i="1" s="1"/>
  <c r="CF15" i="1" s="1"/>
  <c r="CG15" i="1" s="1"/>
  <c r="CH15" i="1" s="1"/>
  <c r="CI15" i="1" s="1"/>
  <c r="CJ15" i="1" s="1"/>
  <c r="CK15" i="1" s="1"/>
  <c r="CL15" i="1" s="1"/>
  <c r="CM15" i="1" s="1"/>
  <c r="CN15" i="1" s="1"/>
  <c r="CO15" i="1" s="1"/>
  <c r="CP15" i="1" s="1"/>
  <c r="CQ15" i="1" s="1"/>
  <c r="CR15" i="1" s="1"/>
  <c r="CS15" i="1" s="1"/>
  <c r="CT15" i="1" s="1"/>
  <c r="CU15" i="1" s="1"/>
  <c r="CV15" i="1" s="1"/>
  <c r="CW15" i="1" s="1"/>
  <c r="CX15" i="1" s="1"/>
  <c r="CY15" i="1" s="1"/>
  <c r="CZ15" i="1" s="1"/>
  <c r="DA15" i="1" s="1"/>
  <c r="DB15" i="1" s="1"/>
  <c r="DC15" i="1" s="1"/>
  <c r="DD15" i="1" s="1"/>
  <c r="DE15" i="1" s="1"/>
  <c r="DF15" i="1" s="1"/>
  <c r="DG15" i="1" s="1"/>
  <c r="DH15" i="1" s="1"/>
  <c r="DI15" i="1" s="1"/>
  <c r="DJ15" i="1" s="1"/>
  <c r="DK15" i="1" s="1"/>
  <c r="DL15" i="1" s="1"/>
  <c r="DM15" i="1" s="1"/>
  <c r="DN15" i="1" s="1"/>
  <c r="DO15" i="1" s="1"/>
  <c r="DP15" i="1" s="1"/>
  <c r="DQ15" i="1" s="1"/>
  <c r="DR15" i="1" s="1"/>
  <c r="DS15" i="1" s="1"/>
  <c r="DT15" i="1" s="1"/>
  <c r="DU15" i="1" s="1"/>
  <c r="DV15" i="1" s="1"/>
  <c r="DW15" i="1" s="1"/>
  <c r="DX15" i="1" s="1"/>
  <c r="DY15" i="1" s="1"/>
  <c r="DZ15" i="1" s="1"/>
  <c r="EA15" i="1" s="1"/>
  <c r="EB15" i="1" s="1"/>
  <c r="EC15" i="1" s="1"/>
  <c r="ED15" i="1" s="1"/>
  <c r="EE15" i="1" s="1"/>
  <c r="EF15" i="1" s="1"/>
  <c r="EG15" i="1" s="1"/>
  <c r="EH15" i="1" s="1"/>
  <c r="EI15" i="1" s="1"/>
  <c r="EJ15" i="1" s="1"/>
  <c r="EK15" i="1" s="1"/>
  <c r="EL15" i="1" s="1"/>
  <c r="EM15" i="1" s="1"/>
  <c r="EN15" i="1" s="1"/>
  <c r="EO15" i="1" s="1"/>
  <c r="EP15" i="1" s="1"/>
  <c r="EQ15" i="1" s="1"/>
  <c r="ER15" i="1" s="1"/>
  <c r="ES15" i="1" s="1"/>
  <c r="ET15" i="1" s="1"/>
  <c r="EU15" i="1" s="1"/>
  <c r="EV15" i="1" s="1"/>
  <c r="EW15" i="1" s="1"/>
  <c r="EX15" i="1" s="1"/>
  <c r="EY15" i="1" s="1"/>
  <c r="EZ15" i="1" s="1"/>
  <c r="FA15" i="1" s="1"/>
  <c r="FB15" i="1" s="1"/>
  <c r="FC15" i="1" s="1"/>
  <c r="FD15" i="1" s="1"/>
  <c r="FE15" i="1" s="1"/>
  <c r="FF15" i="1" s="1"/>
  <c r="FG15" i="1" s="1"/>
  <c r="FH15" i="1" s="1"/>
  <c r="FI15" i="1" s="1"/>
  <c r="FJ15" i="1" s="1"/>
  <c r="FK15" i="1" s="1"/>
  <c r="FL15" i="1" s="1"/>
  <c r="BQ40" i="1" l="1"/>
  <c r="BO40" i="1" s="1"/>
  <c r="FJ22" i="1"/>
  <c r="AT46" i="1"/>
  <c r="BA46" i="1"/>
  <c r="H106" i="1"/>
  <c r="F22" i="1"/>
  <c r="AA22" i="1"/>
  <c r="AP22" i="1"/>
  <c r="DQ17" i="1"/>
  <c r="FF22" i="1"/>
  <c r="G22" i="1"/>
  <c r="BQ19" i="1"/>
  <c r="BO19" i="1" s="1"/>
  <c r="E20" i="1"/>
  <c r="D20" i="1" s="1"/>
  <c r="DQ20" i="1"/>
  <c r="I29" i="1"/>
  <c r="BK29" i="1"/>
  <c r="DQ24" i="1"/>
  <c r="DQ25" i="1"/>
  <c r="E27" i="1"/>
  <c r="D27" i="1" s="1"/>
  <c r="E28" i="1"/>
  <c r="AA33" i="1"/>
  <c r="AP33" i="1"/>
  <c r="I33" i="1"/>
  <c r="AK33" i="1"/>
  <c r="BQ31" i="1"/>
  <c r="BO31" i="1" s="1"/>
  <c r="DS31" i="1"/>
  <c r="L60" i="1"/>
  <c r="AB60" i="1"/>
  <c r="AR60" i="1"/>
  <c r="BT60" i="1"/>
  <c r="DT60" i="1"/>
  <c r="I59" i="1"/>
  <c r="W59" i="1"/>
  <c r="AK59" i="1"/>
  <c r="BC59" i="1"/>
  <c r="E38" i="1"/>
  <c r="E39" i="1"/>
  <c r="DS39" i="1"/>
  <c r="DQ39" i="1"/>
  <c r="AT42" i="1"/>
  <c r="BA42" i="1"/>
  <c r="AT48" i="1"/>
  <c r="DQ48" i="1"/>
  <c r="DS49" i="1"/>
  <c r="DQ50" i="1"/>
  <c r="E52" i="1"/>
  <c r="D52" i="1" s="1"/>
  <c r="E57" i="1"/>
  <c r="D57" i="1" s="1"/>
  <c r="AT58" i="1"/>
  <c r="AT61" i="1"/>
  <c r="AT62" i="1" s="1"/>
  <c r="FJ61" i="1"/>
  <c r="FJ62" i="1" s="1"/>
  <c r="H68" i="1"/>
  <c r="U68" i="1"/>
  <c r="AI68" i="1"/>
  <c r="BC68" i="1"/>
  <c r="BQ63" i="1"/>
  <c r="E69" i="1"/>
  <c r="D69" i="1" s="1"/>
  <c r="I106" i="1"/>
  <c r="W106" i="1"/>
  <c r="AK106" i="1"/>
  <c r="BY106" i="1"/>
  <c r="DQ69" i="1"/>
  <c r="DQ92" i="1"/>
  <c r="DS92" i="1"/>
  <c r="BO54" i="1"/>
  <c r="BQ54" i="1"/>
  <c r="AW60" i="1"/>
  <c r="DQ61" i="1"/>
  <c r="DQ62" i="1" s="1"/>
  <c r="BY62" i="1"/>
  <c r="BY68" i="1"/>
  <c r="DQ66" i="1"/>
  <c r="U106" i="1"/>
  <c r="DQ77" i="1"/>
  <c r="DS77" i="1"/>
  <c r="DS90" i="1"/>
  <c r="DQ90" i="1"/>
  <c r="AU22" i="1"/>
  <c r="BP22" i="1"/>
  <c r="DR22" i="1"/>
  <c r="BX22" i="1"/>
  <c r="E19" i="1"/>
  <c r="D19" i="1" s="1"/>
  <c r="H29" i="1"/>
  <c r="DR29" i="1"/>
  <c r="FF29" i="1"/>
  <c r="BP29" i="1"/>
  <c r="AT27" i="1"/>
  <c r="DQ27" i="1"/>
  <c r="AT28" i="1"/>
  <c r="G33" i="1"/>
  <c r="O33" i="1"/>
  <c r="AD33" i="1"/>
  <c r="BK33" i="1"/>
  <c r="DV33" i="1"/>
  <c r="E32" i="1"/>
  <c r="J59" i="1"/>
  <c r="FF59" i="1"/>
  <c r="AT35" i="1"/>
  <c r="D36" i="1"/>
  <c r="AT36" i="1"/>
  <c r="AT38" i="1"/>
  <c r="BA38" i="1"/>
  <c r="AT44" i="1"/>
  <c r="DS45" i="1"/>
  <c r="DQ46" i="1"/>
  <c r="E48" i="1"/>
  <c r="BO48" i="1"/>
  <c r="BQ48" i="1"/>
  <c r="E50" i="1"/>
  <c r="E51" i="1"/>
  <c r="DS51" i="1"/>
  <c r="DQ51" i="1"/>
  <c r="E54" i="1"/>
  <c r="D54" i="1" s="1"/>
  <c r="BP62" i="1"/>
  <c r="BQ61" i="1"/>
  <c r="W68" i="1"/>
  <c r="BF68" i="1"/>
  <c r="BX68" i="1"/>
  <c r="I68" i="1"/>
  <c r="DU68" i="1"/>
  <c r="E67" i="1"/>
  <c r="AT67" i="1"/>
  <c r="BO78" i="1"/>
  <c r="BQ78" i="1"/>
  <c r="FJ33" i="1"/>
  <c r="DS43" i="1"/>
  <c r="DQ43" i="1"/>
  <c r="AU68" i="1"/>
  <c r="AT63" i="1"/>
  <c r="AI22" i="1"/>
  <c r="BC22" i="1"/>
  <c r="W22" i="1"/>
  <c r="AT19" i="1"/>
  <c r="AT21" i="1"/>
  <c r="BO21" i="1"/>
  <c r="E23" i="1"/>
  <c r="BC29" i="1"/>
  <c r="D26" i="1"/>
  <c r="BO28" i="1"/>
  <c r="FF33" i="1"/>
  <c r="G59" i="1"/>
  <c r="O59" i="1"/>
  <c r="AU59" i="1"/>
  <c r="BK59" i="1"/>
  <c r="DR59" i="1"/>
  <c r="E35" i="1"/>
  <c r="AT40" i="1"/>
  <c r="DQ42" i="1"/>
  <c r="BO44" i="1"/>
  <c r="BQ44" i="1"/>
  <c r="E46" i="1"/>
  <c r="DS47" i="1"/>
  <c r="DQ47" i="1"/>
  <c r="AT50" i="1"/>
  <c r="BA50" i="1"/>
  <c r="E53" i="1"/>
  <c r="D53" i="1" s="1"/>
  <c r="D56" i="1"/>
  <c r="DQ58" i="1"/>
  <c r="BO65" i="1"/>
  <c r="BQ67" i="1"/>
  <c r="BO67" i="1" s="1"/>
  <c r="DU106" i="1"/>
  <c r="AT73" i="1"/>
  <c r="DS75" i="1"/>
  <c r="DQ75" i="1"/>
  <c r="BO93" i="1"/>
  <c r="BQ93" i="1"/>
  <c r="AT78" i="1"/>
  <c r="D86" i="1"/>
  <c r="D88" i="1"/>
  <c r="AT93" i="1"/>
  <c r="DQ97" i="1"/>
  <c r="E99" i="1"/>
  <c r="D99" i="1" s="1"/>
  <c r="D100" i="1"/>
  <c r="D101" i="1"/>
  <c r="AK68" i="1"/>
  <c r="DQ70" i="1"/>
  <c r="E72" i="1"/>
  <c r="D72" i="1" s="1"/>
  <c r="E73" i="1"/>
  <c r="D73" i="1" s="1"/>
  <c r="E74" i="1"/>
  <c r="D74" i="1" s="1"/>
  <c r="DQ79" i="1"/>
  <c r="E83" i="1"/>
  <c r="D83" i="1" s="1"/>
  <c r="DQ83" i="1"/>
  <c r="E85" i="1"/>
  <c r="D85" i="1" s="1"/>
  <c r="E90" i="1"/>
  <c r="D90" i="1" s="1"/>
  <c r="DQ94" i="1"/>
  <c r="AT97" i="1"/>
  <c r="BQ97" i="1"/>
  <c r="BO97" i="1" s="1"/>
  <c r="DQ101" i="1"/>
  <c r="E103" i="1"/>
  <c r="D103" i="1" s="1"/>
  <c r="E104" i="1"/>
  <c r="D104" i="1" s="1"/>
  <c r="E105" i="1"/>
  <c r="D105" i="1" s="1"/>
  <c r="J108" i="1"/>
  <c r="DQ52" i="1"/>
  <c r="AT56" i="1"/>
  <c r="G68" i="1"/>
  <c r="O68" i="1"/>
  <c r="AD68" i="1"/>
  <c r="BK68" i="1"/>
  <c r="FJ68" i="1"/>
  <c r="DQ64" i="1"/>
  <c r="F68" i="1"/>
  <c r="J68" i="1"/>
  <c r="AT66" i="1"/>
  <c r="AU106" i="1"/>
  <c r="BP106" i="1"/>
  <c r="BQ70" i="1"/>
  <c r="BO70" i="1" s="1"/>
  <c r="DQ73" i="1"/>
  <c r="BO74" i="1"/>
  <c r="DQ74" i="1"/>
  <c r="E76" i="1"/>
  <c r="D76" i="1" s="1"/>
  <c r="AT76" i="1"/>
  <c r="E77" i="1"/>
  <c r="D77" i="1" s="1"/>
  <c r="E78" i="1"/>
  <c r="D78" i="1" s="1"/>
  <c r="AT79" i="1"/>
  <c r="DS81" i="1"/>
  <c r="DQ85" i="1"/>
  <c r="E87" i="1"/>
  <c r="D87" i="1" s="1"/>
  <c r="DQ89" i="1"/>
  <c r="AT91" i="1"/>
  <c r="E92" i="1"/>
  <c r="D92" i="1" s="1"/>
  <c r="E93" i="1"/>
  <c r="D93" i="1" s="1"/>
  <c r="AT94" i="1"/>
  <c r="DS96" i="1"/>
  <c r="DQ98" i="1"/>
  <c r="DQ99" i="1"/>
  <c r="AT101" i="1"/>
  <c r="BQ101" i="1"/>
  <c r="BO101" i="1" s="1"/>
  <c r="DQ104" i="1"/>
  <c r="BO105" i="1"/>
  <c r="DQ105" i="1"/>
  <c r="F108" i="1"/>
  <c r="AU29" i="1"/>
  <c r="AT23" i="1"/>
  <c r="BA23" i="1"/>
  <c r="BA29" i="1" s="1"/>
  <c r="D23" i="1"/>
  <c r="E29" i="1"/>
  <c r="V23" i="1"/>
  <c r="V29" i="1" s="1"/>
  <c r="BA31" i="1"/>
  <c r="BA33" i="1" s="1"/>
  <c r="AU33" i="1"/>
  <c r="AT31" i="1"/>
  <c r="AT33" i="1" s="1"/>
  <c r="DQ32" i="1"/>
  <c r="DS32" i="1"/>
  <c r="DS33" i="1" s="1"/>
  <c r="BD60" i="1"/>
  <c r="BI60" i="1"/>
  <c r="FL60" i="1"/>
  <c r="I60" i="1"/>
  <c r="AK60" i="1"/>
  <c r="BC60" i="1"/>
  <c r="D35" i="1"/>
  <c r="V35" i="1"/>
  <c r="BM60" i="1"/>
  <c r="AD22" i="1"/>
  <c r="AT17" i="1"/>
  <c r="DS17" i="1"/>
  <c r="DS22" i="1" s="1"/>
  <c r="BQ18" i="1"/>
  <c r="BO18" i="1" s="1"/>
  <c r="DQ19" i="1"/>
  <c r="DQ22" i="1" s="1"/>
  <c r="BQ20" i="1"/>
  <c r="BO20" i="1" s="1"/>
  <c r="J23" i="1"/>
  <c r="J29" i="1" s="1"/>
  <c r="W29" i="1"/>
  <c r="W60" i="1" s="1"/>
  <c r="W107" i="1" s="1"/>
  <c r="W109" i="1" s="1"/>
  <c r="DQ23" i="1"/>
  <c r="DQ29" i="1" s="1"/>
  <c r="DV29" i="1"/>
  <c r="BQ24" i="1"/>
  <c r="BQ29" i="1" s="1"/>
  <c r="AT25" i="1"/>
  <c r="BO25" i="1"/>
  <c r="BO29" i="1" s="1"/>
  <c r="AT26" i="1"/>
  <c r="BO26" i="1"/>
  <c r="DQ26" i="1"/>
  <c r="AZ29" i="1"/>
  <c r="AZ60" i="1" s="1"/>
  <c r="AZ107" i="1" s="1"/>
  <c r="AZ109" i="1" s="1"/>
  <c r="E30" i="1"/>
  <c r="F33" i="1"/>
  <c r="J33" i="1"/>
  <c r="V31" i="1"/>
  <c r="X60" i="1"/>
  <c r="AC60" i="1"/>
  <c r="AN60" i="1"/>
  <c r="AS60" i="1"/>
  <c r="FH60" i="1"/>
  <c r="F59" i="1"/>
  <c r="E34" i="1"/>
  <c r="J60" i="1"/>
  <c r="AA59" i="1"/>
  <c r="AP59" i="1"/>
  <c r="BF59" i="1"/>
  <c r="DV59" i="1"/>
  <c r="BO36" i="1"/>
  <c r="V38" i="1"/>
  <c r="D38" i="1"/>
  <c r="V42" i="1"/>
  <c r="D42" i="1"/>
  <c r="V46" i="1"/>
  <c r="D46" i="1"/>
  <c r="V50" i="1"/>
  <c r="D50" i="1"/>
  <c r="AG60" i="1"/>
  <c r="BU60" i="1"/>
  <c r="BU107" i="1" s="1"/>
  <c r="BU109" i="1" s="1"/>
  <c r="FI60" i="1"/>
  <c r="BY22" i="1"/>
  <c r="BO24" i="1"/>
  <c r="F29" i="1"/>
  <c r="AA29" i="1"/>
  <c r="AP29" i="1"/>
  <c r="V28" i="1"/>
  <c r="D28" i="1"/>
  <c r="BY29" i="1"/>
  <c r="AJ60" i="1"/>
  <c r="AV60" i="1"/>
  <c r="AV107" i="1" s="1"/>
  <c r="AV109" i="1" s="1"/>
  <c r="BL60" i="1"/>
  <c r="DX60" i="1"/>
  <c r="DX107" i="1" s="1"/>
  <c r="DX109" i="1" s="1"/>
  <c r="EB60" i="1"/>
  <c r="EF60" i="1"/>
  <c r="EJ60" i="1"/>
  <c r="EN60" i="1"/>
  <c r="ER60" i="1"/>
  <c r="ER107" i="1" s="1"/>
  <c r="ER109" i="1" s="1"/>
  <c r="EV60" i="1"/>
  <c r="EZ60" i="1"/>
  <c r="FD60" i="1"/>
  <c r="G60" i="1"/>
  <c r="O60" i="1"/>
  <c r="AD59" i="1"/>
  <c r="BK60" i="1"/>
  <c r="BY59" i="1"/>
  <c r="DQ34" i="1"/>
  <c r="DS34" i="1"/>
  <c r="FF60" i="1"/>
  <c r="BQ35" i="1"/>
  <c r="BQ59" i="1" s="1"/>
  <c r="BA37" i="1"/>
  <c r="AT37" i="1"/>
  <c r="D39" i="1"/>
  <c r="V39" i="1"/>
  <c r="V40" i="1"/>
  <c r="D40" i="1"/>
  <c r="D43" i="1"/>
  <c r="V43" i="1"/>
  <c r="V44" i="1"/>
  <c r="D44" i="1"/>
  <c r="D47" i="1"/>
  <c r="V47" i="1"/>
  <c r="V48" i="1"/>
  <c r="D48" i="1"/>
  <c r="D51" i="1"/>
  <c r="V51" i="1"/>
  <c r="Q60" i="1"/>
  <c r="Q107" i="1" s="1"/>
  <c r="Q109" i="1" s="1"/>
  <c r="BE60" i="1"/>
  <c r="BE107" i="1" s="1"/>
  <c r="BE109" i="1" s="1"/>
  <c r="DY60" i="1"/>
  <c r="DY107" i="1" s="1"/>
  <c r="DY109" i="1" s="1"/>
  <c r="EC60" i="1"/>
  <c r="EG60" i="1"/>
  <c r="EK60" i="1"/>
  <c r="EO60" i="1"/>
  <c r="EO107" i="1" s="1"/>
  <c r="EO109" i="1" s="1"/>
  <c r="ES60" i="1"/>
  <c r="EW60" i="1"/>
  <c r="FA60" i="1"/>
  <c r="FE60" i="1"/>
  <c r="FE107" i="1" s="1"/>
  <c r="FE109" i="1" s="1"/>
  <c r="E17" i="1"/>
  <c r="DV22" i="1"/>
  <c r="AT20" i="1"/>
  <c r="BF29" i="1"/>
  <c r="DS29" i="1"/>
  <c r="FJ29" i="1"/>
  <c r="M29" i="1"/>
  <c r="M60" i="1" s="1"/>
  <c r="M107" i="1" s="1"/>
  <c r="M109" i="1" s="1"/>
  <c r="BO30" i="1"/>
  <c r="DQ30" i="1"/>
  <c r="DR33" i="1"/>
  <c r="DR60" i="1" s="1"/>
  <c r="DU33" i="1"/>
  <c r="DU60" i="1" s="1"/>
  <c r="DU107" i="1" s="1"/>
  <c r="DU109" i="1" s="1"/>
  <c r="V32" i="1"/>
  <c r="D32" i="1"/>
  <c r="P60" i="1"/>
  <c r="T60" i="1"/>
  <c r="T107" i="1" s="1"/>
  <c r="T109" i="1" s="1"/>
  <c r="AF60" i="1"/>
  <c r="BH60" i="1"/>
  <c r="CB60" i="1"/>
  <c r="CF60" i="1"/>
  <c r="CF107" i="1" s="1"/>
  <c r="CF109" i="1" s="1"/>
  <c r="CJ60" i="1"/>
  <c r="CN60" i="1"/>
  <c r="CR60" i="1"/>
  <c r="CV60" i="1"/>
  <c r="CZ60" i="1"/>
  <c r="DD60" i="1"/>
  <c r="DH60" i="1"/>
  <c r="DL60" i="1"/>
  <c r="DP60" i="1"/>
  <c r="U60" i="1"/>
  <c r="AI60" i="1"/>
  <c r="BA59" i="1"/>
  <c r="BA60" i="1" s="1"/>
  <c r="BO34" i="1"/>
  <c r="V37" i="1"/>
  <c r="Y60" i="1"/>
  <c r="Y107" i="1" s="1"/>
  <c r="AO60" i="1"/>
  <c r="CC60" i="1"/>
  <c r="CG60" i="1"/>
  <c r="CK60" i="1"/>
  <c r="CO60" i="1"/>
  <c r="CO107" i="1" s="1"/>
  <c r="CO109" i="1" s="1"/>
  <c r="CS60" i="1"/>
  <c r="CW60" i="1"/>
  <c r="DA60" i="1"/>
  <c r="DE60" i="1"/>
  <c r="DE107" i="1" s="1"/>
  <c r="DE109" i="1" s="1"/>
  <c r="DI60" i="1"/>
  <c r="DM60" i="1"/>
  <c r="DQ31" i="1"/>
  <c r="H59" i="1"/>
  <c r="H60" i="1" s="1"/>
  <c r="H107" i="1" s="1"/>
  <c r="H109" i="1" s="1"/>
  <c r="AT34" i="1"/>
  <c r="DQ53" i="1"/>
  <c r="DQ57" i="1"/>
  <c r="BZ60" i="1"/>
  <c r="CD60" i="1"/>
  <c r="CH60" i="1"/>
  <c r="CH107" i="1" s="1"/>
  <c r="CH109" i="1" s="1"/>
  <c r="CL60" i="1"/>
  <c r="CP60" i="1"/>
  <c r="CP107" i="1" s="1"/>
  <c r="CP109" i="1" s="1"/>
  <c r="CT60" i="1"/>
  <c r="CX60" i="1"/>
  <c r="CX107" i="1" s="1"/>
  <c r="CX109" i="1" s="1"/>
  <c r="DB60" i="1"/>
  <c r="DF60" i="1"/>
  <c r="DF107" i="1" s="1"/>
  <c r="DF109" i="1" s="1"/>
  <c r="DJ60" i="1"/>
  <c r="DN60" i="1"/>
  <c r="DN107" i="1" s="1"/>
  <c r="DN109" i="1" s="1"/>
  <c r="DW60" i="1"/>
  <c r="EA60" i="1"/>
  <c r="EA107" i="1" s="1"/>
  <c r="EA109" i="1" s="1"/>
  <c r="EE60" i="1"/>
  <c r="EI60" i="1"/>
  <c r="EM60" i="1"/>
  <c r="EM107" i="1" s="1"/>
  <c r="EM109" i="1" s="1"/>
  <c r="EQ60" i="1"/>
  <c r="EQ107" i="1" s="1"/>
  <c r="EQ109" i="1" s="1"/>
  <c r="EU60" i="1"/>
  <c r="EU107" i="1" s="1"/>
  <c r="EU109" i="1" s="1"/>
  <c r="EY60" i="1"/>
  <c r="FC60" i="1"/>
  <c r="FG60" i="1"/>
  <c r="FG107" i="1" s="1"/>
  <c r="FG109" i="1" s="1"/>
  <c r="FK60" i="1"/>
  <c r="V67" i="1"/>
  <c r="D67" i="1"/>
  <c r="BX59" i="1"/>
  <c r="BX60" i="1" s="1"/>
  <c r="FJ34" i="1"/>
  <c r="FJ59" i="1" s="1"/>
  <c r="DS38" i="1"/>
  <c r="BO39" i="1"/>
  <c r="D41" i="1"/>
  <c r="AT41" i="1"/>
  <c r="DS42" i="1"/>
  <c r="BO43" i="1"/>
  <c r="D45" i="1"/>
  <c r="AT45" i="1"/>
  <c r="DS46" i="1"/>
  <c r="BO47" i="1"/>
  <c r="D49" i="1"/>
  <c r="AT49" i="1"/>
  <c r="DS50" i="1"/>
  <c r="BO51" i="1"/>
  <c r="DS52" i="1"/>
  <c r="BO55" i="1"/>
  <c r="DS56" i="1"/>
  <c r="BR60" i="1"/>
  <c r="BR107" i="1" s="1"/>
  <c r="BR109" i="1" s="1"/>
  <c r="BV60" i="1"/>
  <c r="BV107" i="1" s="1"/>
  <c r="BV109" i="1" s="1"/>
  <c r="CA60" i="1"/>
  <c r="CE60" i="1"/>
  <c r="CI60" i="1"/>
  <c r="CM60" i="1"/>
  <c r="CQ60" i="1"/>
  <c r="CU60" i="1"/>
  <c r="CY60" i="1"/>
  <c r="DC60" i="1"/>
  <c r="DG60" i="1"/>
  <c r="DK60" i="1"/>
  <c r="DO60" i="1"/>
  <c r="BQ68" i="1"/>
  <c r="V70" i="1"/>
  <c r="V106" i="1" s="1"/>
  <c r="D70" i="1"/>
  <c r="N60" i="1"/>
  <c r="R60" i="1"/>
  <c r="R107" i="1" s="1"/>
  <c r="R109" i="1" s="1"/>
  <c r="Z60" i="1"/>
  <c r="AH60" i="1"/>
  <c r="AL60" i="1"/>
  <c r="AX60" i="1"/>
  <c r="AX107" i="1" s="1"/>
  <c r="AX109" i="1" s="1"/>
  <c r="BB60" i="1"/>
  <c r="BJ60" i="1"/>
  <c r="BN60" i="1"/>
  <c r="BS60" i="1"/>
  <c r="BS107" i="1" s="1"/>
  <c r="BS109" i="1" s="1"/>
  <c r="BW60" i="1"/>
  <c r="BW107" i="1" s="1"/>
  <c r="BW109" i="1" s="1"/>
  <c r="BP59" i="1"/>
  <c r="BP60" i="1" s="1"/>
  <c r="BP107" i="1" s="1"/>
  <c r="BP109" i="1" s="1"/>
  <c r="BO58" i="1"/>
  <c r="K60" i="1"/>
  <c r="S60" i="1"/>
  <c r="AE60" i="1"/>
  <c r="AM60" i="1"/>
  <c r="AQ60" i="1"/>
  <c r="AY60" i="1"/>
  <c r="BG60" i="1"/>
  <c r="DZ60" i="1"/>
  <c r="ED60" i="1"/>
  <c r="EH60" i="1"/>
  <c r="EL60" i="1"/>
  <c r="EL107" i="1" s="1"/>
  <c r="EL109" i="1" s="1"/>
  <c r="EP60" i="1"/>
  <c r="ET60" i="1"/>
  <c r="EX60" i="1"/>
  <c r="FB60" i="1"/>
  <c r="FB107" i="1" s="1"/>
  <c r="FB109" i="1" s="1"/>
  <c r="E61" i="1"/>
  <c r="BA63" i="1"/>
  <c r="BA68" i="1" s="1"/>
  <c r="BO63" i="1"/>
  <c r="DS66" i="1"/>
  <c r="DS68" i="1" s="1"/>
  <c r="L107" i="1"/>
  <c r="L109" i="1" s="1"/>
  <c r="X107" i="1"/>
  <c r="AB107" i="1"/>
  <c r="AB109" i="1" s="1"/>
  <c r="AN107" i="1"/>
  <c r="AN109" i="1" s="1"/>
  <c r="AR107" i="1"/>
  <c r="AR109" i="1" s="1"/>
  <c r="BD107" i="1"/>
  <c r="BD109" i="1" s="1"/>
  <c r="BH107" i="1"/>
  <c r="BH109" i="1" s="1"/>
  <c r="BT107" i="1"/>
  <c r="BT109" i="1" s="1"/>
  <c r="CJ107" i="1"/>
  <c r="CJ109" i="1" s="1"/>
  <c r="CN107" i="1"/>
  <c r="CN109" i="1" s="1"/>
  <c r="CV107" i="1"/>
  <c r="CV109" i="1" s="1"/>
  <c r="CZ107" i="1"/>
  <c r="CZ109" i="1" s="1"/>
  <c r="DD107" i="1"/>
  <c r="DD109" i="1" s="1"/>
  <c r="DL107" i="1"/>
  <c r="DL109" i="1" s="1"/>
  <c r="DP107" i="1"/>
  <c r="DP109" i="1" s="1"/>
  <c r="DT107" i="1"/>
  <c r="DT109" i="1" s="1"/>
  <c r="EB107" i="1"/>
  <c r="EB109" i="1" s="1"/>
  <c r="EF107" i="1"/>
  <c r="EF109" i="1" s="1"/>
  <c r="EJ107" i="1"/>
  <c r="EJ109" i="1" s="1"/>
  <c r="EV107" i="1"/>
  <c r="EV109" i="1" s="1"/>
  <c r="EZ107" i="1"/>
  <c r="EZ109" i="1" s="1"/>
  <c r="FH107" i="1"/>
  <c r="FH109" i="1" s="1"/>
  <c r="FL107" i="1"/>
  <c r="FL109" i="1" s="1"/>
  <c r="G106" i="1"/>
  <c r="G107" i="1" s="1"/>
  <c r="O106" i="1"/>
  <c r="O107" i="1" s="1"/>
  <c r="O109" i="1" s="1"/>
  <c r="AD106" i="1"/>
  <c r="AT69" i="1"/>
  <c r="AT106" i="1" s="1"/>
  <c r="BK106" i="1"/>
  <c r="BK107" i="1" s="1"/>
  <c r="BX106" i="1"/>
  <c r="BX107" i="1" s="1"/>
  <c r="BX109" i="1" s="1"/>
  <c r="DS69" i="1"/>
  <c r="FJ69" i="1"/>
  <c r="FJ106" i="1" s="1"/>
  <c r="DQ82" i="1"/>
  <c r="BO85" i="1"/>
  <c r="DQ88" i="1"/>
  <c r="DQ91" i="1"/>
  <c r="DS91" i="1"/>
  <c r="K107" i="1"/>
  <c r="K109" i="1" s="1"/>
  <c r="P107" i="1"/>
  <c r="P109" i="1" s="1"/>
  <c r="AG107" i="1"/>
  <c r="AG109" i="1" s="1"/>
  <c r="AM107" i="1"/>
  <c r="BI107" i="1"/>
  <c r="BI109" i="1" s="1"/>
  <c r="CA107" i="1"/>
  <c r="CA109" i="1" s="1"/>
  <c r="CE107" i="1"/>
  <c r="CE109" i="1" s="1"/>
  <c r="CI107" i="1"/>
  <c r="CI109" i="1" s="1"/>
  <c r="CM107" i="1"/>
  <c r="CM109" i="1" s="1"/>
  <c r="CQ107" i="1"/>
  <c r="CQ109" i="1" s="1"/>
  <c r="CU107" i="1"/>
  <c r="CU109" i="1" s="1"/>
  <c r="CY107" i="1"/>
  <c r="CY109" i="1" s="1"/>
  <c r="DC107" i="1"/>
  <c r="DC109" i="1" s="1"/>
  <c r="DG107" i="1"/>
  <c r="DG109" i="1" s="1"/>
  <c r="DK107" i="1"/>
  <c r="DK109" i="1" s="1"/>
  <c r="DO107" i="1"/>
  <c r="DO109" i="1" s="1"/>
  <c r="EN107" i="1"/>
  <c r="EN109" i="1" s="1"/>
  <c r="FD107" i="1"/>
  <c r="FD109" i="1" s="1"/>
  <c r="DQ63" i="1"/>
  <c r="DQ68" i="1" s="1"/>
  <c r="D64" i="1"/>
  <c r="AT64" i="1"/>
  <c r="AT68" i="1" s="1"/>
  <c r="E65" i="1"/>
  <c r="D65" i="1" s="1"/>
  <c r="BO66" i="1"/>
  <c r="U107" i="1"/>
  <c r="U109" i="1" s="1"/>
  <c r="AI107" i="1"/>
  <c r="AI109" i="1" s="1"/>
  <c r="BO71" i="1"/>
  <c r="DS72" i="1"/>
  <c r="BO75" i="1"/>
  <c r="DS76" i="1"/>
  <c r="BO79" i="1"/>
  <c r="DS80" i="1"/>
  <c r="DQ84" i="1"/>
  <c r="BO89" i="1"/>
  <c r="E91" i="1"/>
  <c r="D91" i="1" s="1"/>
  <c r="AC107" i="1"/>
  <c r="AC109" i="1" s="1"/>
  <c r="AS107" i="1"/>
  <c r="AS109" i="1" s="1"/>
  <c r="AY107" i="1"/>
  <c r="AY109" i="1" s="1"/>
  <c r="CB107" i="1"/>
  <c r="CB109" i="1" s="1"/>
  <c r="CR107" i="1"/>
  <c r="CR109" i="1" s="1"/>
  <c r="DH107" i="1"/>
  <c r="DH109" i="1" s="1"/>
  <c r="EC107" i="1"/>
  <c r="EC109" i="1" s="1"/>
  <c r="EG107" i="1"/>
  <c r="EG109" i="1" s="1"/>
  <c r="EK107" i="1"/>
  <c r="EK109" i="1" s="1"/>
  <c r="ES107" i="1"/>
  <c r="ES109" i="1" s="1"/>
  <c r="EW107" i="1"/>
  <c r="EW109" i="1" s="1"/>
  <c r="FA107" i="1"/>
  <c r="FA109" i="1" s="1"/>
  <c r="FK107" i="1"/>
  <c r="FK109" i="1" s="1"/>
  <c r="DV68" i="1"/>
  <c r="I107" i="1"/>
  <c r="AK107" i="1"/>
  <c r="BC107" i="1"/>
  <c r="BC109" i="1" s="1"/>
  <c r="AE107" i="1"/>
  <c r="AE109" i="1" s="1"/>
  <c r="AJ107" i="1"/>
  <c r="AJ109" i="1" s="1"/>
  <c r="AO107" i="1"/>
  <c r="AO109" i="1" s="1"/>
  <c r="BG107" i="1"/>
  <c r="BG109" i="1" s="1"/>
  <c r="BL107" i="1"/>
  <c r="BL109" i="1" s="1"/>
  <c r="CC107" i="1"/>
  <c r="CC109" i="1" s="1"/>
  <c r="CG107" i="1"/>
  <c r="CG109" i="1" s="1"/>
  <c r="CK107" i="1"/>
  <c r="CK109" i="1" s="1"/>
  <c r="CS107" i="1"/>
  <c r="CS109" i="1" s="1"/>
  <c r="CW107" i="1"/>
  <c r="CW109" i="1" s="1"/>
  <c r="DA107" i="1"/>
  <c r="DA109" i="1" s="1"/>
  <c r="DI107" i="1"/>
  <c r="DI109" i="1" s="1"/>
  <c r="DM107" i="1"/>
  <c r="DM109" i="1" s="1"/>
  <c r="E63" i="1"/>
  <c r="EE107" i="1"/>
  <c r="EE109" i="1" s="1"/>
  <c r="F106" i="1"/>
  <c r="J106" i="1"/>
  <c r="J107" i="1" s="1"/>
  <c r="J109" i="1" s="1"/>
  <c r="AA106" i="1"/>
  <c r="AP106" i="1"/>
  <c r="BF106" i="1"/>
  <c r="BQ69" i="1"/>
  <c r="BQ106" i="1" s="1"/>
  <c r="DR106" i="1"/>
  <c r="FF106" i="1"/>
  <c r="FF107" i="1" s="1"/>
  <c r="E84" i="1"/>
  <c r="D84" i="1" s="1"/>
  <c r="D106" i="1" s="1"/>
  <c r="DS84" i="1"/>
  <c r="DQ86" i="1"/>
  <c r="S107" i="1"/>
  <c r="S109" i="1" s="1"/>
  <c r="AF107" i="1"/>
  <c r="AF109" i="1" s="1"/>
  <c r="AQ107" i="1"/>
  <c r="AQ109" i="1" s="1"/>
  <c r="AW107" i="1"/>
  <c r="AW109" i="1" s="1"/>
  <c r="BM107" i="1"/>
  <c r="BM109" i="1" s="1"/>
  <c r="DW107" i="1"/>
  <c r="DW109" i="1" s="1"/>
  <c r="EI107" i="1"/>
  <c r="EI109" i="1" s="1"/>
  <c r="EY107" i="1"/>
  <c r="EY109" i="1" s="1"/>
  <c r="FC107" i="1"/>
  <c r="FC109" i="1" s="1"/>
  <c r="AK108" i="1"/>
  <c r="BO94" i="1"/>
  <c r="DS95" i="1"/>
  <c r="BO98" i="1"/>
  <c r="DS99" i="1"/>
  <c r="BO102" i="1"/>
  <c r="DS103" i="1"/>
  <c r="FI107" i="1"/>
  <c r="FI109" i="1" s="1"/>
  <c r="I108" i="1"/>
  <c r="I109" i="1" s="1"/>
  <c r="AM109" i="1"/>
  <c r="BK109" i="1"/>
  <c r="N107" i="1"/>
  <c r="N109" i="1" s="1"/>
  <c r="Z107" i="1"/>
  <c r="AH107" i="1"/>
  <c r="AH109" i="1" s="1"/>
  <c r="AL107" i="1"/>
  <c r="AL109" i="1" s="1"/>
  <c r="BB107" i="1"/>
  <c r="BB109" i="1" s="1"/>
  <c r="BJ107" i="1"/>
  <c r="BJ109" i="1" s="1"/>
  <c r="BN107" i="1"/>
  <c r="BN109" i="1" s="1"/>
  <c r="BZ107" i="1"/>
  <c r="BZ109" i="1" s="1"/>
  <c r="CD107" i="1"/>
  <c r="CD109" i="1" s="1"/>
  <c r="CL107" i="1"/>
  <c r="CL109" i="1" s="1"/>
  <c r="CT107" i="1"/>
  <c r="CT109" i="1" s="1"/>
  <c r="DB107" i="1"/>
  <c r="DB109" i="1" s="1"/>
  <c r="DJ107" i="1"/>
  <c r="DJ109" i="1" s="1"/>
  <c r="DZ107" i="1"/>
  <c r="DZ109" i="1" s="1"/>
  <c r="ED107" i="1"/>
  <c r="ED109" i="1" s="1"/>
  <c r="EH107" i="1"/>
  <c r="EH109" i="1" s="1"/>
  <c r="EP107" i="1"/>
  <c r="EP109" i="1" s="1"/>
  <c r="ET107" i="1"/>
  <c r="ET109" i="1" s="1"/>
  <c r="EX107" i="1"/>
  <c r="EX109" i="1" s="1"/>
  <c r="E108" i="1"/>
  <c r="G109" i="1"/>
  <c r="AT108" i="1"/>
  <c r="DQ108" i="1"/>
  <c r="DS108" i="1"/>
  <c r="FF109" i="1"/>
  <c r="DQ106" i="1" l="1"/>
  <c r="BA107" i="1"/>
  <c r="BA109" i="1" s="1"/>
  <c r="BO33" i="1"/>
  <c r="V33" i="1"/>
  <c r="AK109" i="1"/>
  <c r="BF60" i="1"/>
  <c r="BF107" i="1" s="1"/>
  <c r="BF109" i="1" s="1"/>
  <c r="BQ33" i="1"/>
  <c r="BY60" i="1"/>
  <c r="BY107" i="1" s="1"/>
  <c r="BY109" i="1" s="1"/>
  <c r="AP60" i="1"/>
  <c r="AP107" i="1" s="1"/>
  <c r="AP109" i="1" s="1"/>
  <c r="AU60" i="1"/>
  <c r="AU107" i="1" s="1"/>
  <c r="AU109" i="1" s="1"/>
  <c r="BO61" i="1"/>
  <c r="BO62" i="1" s="1"/>
  <c r="BQ62" i="1"/>
  <c r="BO22" i="1"/>
  <c r="DR107" i="1"/>
  <c r="DR109" i="1" s="1"/>
  <c r="V63" i="1"/>
  <c r="V68" i="1" s="1"/>
  <c r="D63" i="1"/>
  <c r="D68" i="1" s="1"/>
  <c r="E68" i="1"/>
  <c r="BO69" i="1"/>
  <c r="BO106" i="1" s="1"/>
  <c r="BO35" i="1"/>
  <c r="BO59" i="1" s="1"/>
  <c r="DQ59" i="1"/>
  <c r="AD60" i="1"/>
  <c r="AD107" i="1" s="1"/>
  <c r="AD109" i="1" s="1"/>
  <c r="AA60" i="1"/>
  <c r="AA107" i="1" s="1"/>
  <c r="AA109" i="1" s="1"/>
  <c r="BQ22" i="1"/>
  <c r="BQ60" i="1" s="1"/>
  <c r="E106" i="1"/>
  <c r="DS106" i="1"/>
  <c r="E62" i="1"/>
  <c r="D61" i="1"/>
  <c r="D62" i="1" s="1"/>
  <c r="DV60" i="1"/>
  <c r="DV107" i="1" s="1"/>
  <c r="DV109" i="1" s="1"/>
  <c r="E33" i="1"/>
  <c r="D30" i="1"/>
  <c r="D33" i="1" s="1"/>
  <c r="AT22" i="1"/>
  <c r="AT29" i="1"/>
  <c r="D108" i="1"/>
  <c r="E59" i="1"/>
  <c r="V34" i="1"/>
  <c r="V59" i="1" s="1"/>
  <c r="V60" i="1" s="1"/>
  <c r="V107" i="1" s="1"/>
  <c r="V109" i="1" s="1"/>
  <c r="D34" i="1"/>
  <c r="D59" i="1" s="1"/>
  <c r="D60" i="1" s="1"/>
  <c r="BO68" i="1"/>
  <c r="FJ60" i="1"/>
  <c r="FJ107" i="1" s="1"/>
  <c r="FJ109" i="1" s="1"/>
  <c r="AT59" i="1"/>
  <c r="AT60" i="1" s="1"/>
  <c r="AT107" i="1" s="1"/>
  <c r="AT109" i="1" s="1"/>
  <c r="DQ33" i="1"/>
  <c r="E22" i="1"/>
  <c r="D17" i="1"/>
  <c r="D22" i="1" s="1"/>
  <c r="DS59" i="1"/>
  <c r="DS60" i="1" s="1"/>
  <c r="F60" i="1"/>
  <c r="F107" i="1" s="1"/>
  <c r="F109" i="1" s="1"/>
  <c r="D29" i="1"/>
  <c r="E60" i="1" l="1"/>
  <c r="E107" i="1" s="1"/>
  <c r="E109" i="1" s="1"/>
  <c r="D107" i="1"/>
  <c r="D109" i="1" s="1"/>
  <c r="D112" i="1" s="1"/>
  <c r="BQ107" i="1"/>
  <c r="BQ109" i="1" s="1"/>
  <c r="BO60" i="1"/>
  <c r="DQ60" i="1"/>
  <c r="DQ107" i="1" s="1"/>
  <c r="DQ109" i="1" s="1"/>
  <c r="DS107" i="1"/>
  <c r="DS109" i="1" s="1"/>
  <c r="BO107" i="1"/>
  <c r="BO109" i="1" s="1"/>
</calcChain>
</file>

<file path=xl/sharedStrings.xml><?xml version="1.0" encoding="utf-8"?>
<sst xmlns="http://schemas.openxmlformats.org/spreadsheetml/2006/main" count="367" uniqueCount="313">
  <si>
    <t>Решение Комиссии по разработке ТПОМС  (протокол №21 от 29.12.2022) о  распределении объемов предоставления медицинской помощи, предусмотренных в территориальной программе ОМС на 2023 год, включая объемы предоставления медицинской помощи за пределами Пензенской области лицам, застрахованным на территории Пензенской области, между медицинскими организациями (без учета объемов медицинской помощи, оказываемой медицинскими организациями, включенными в реестр медицинских организаций, осуществляющих деятельность в сфере ОМС на территории Пензенской области, лицам, застрахованным за пределами Пензенской области)</t>
  </si>
  <si>
    <t>мбт</t>
  </si>
  <si>
    <t>№ п/п</t>
  </si>
  <si>
    <t>Наименование медицинских организаций</t>
  </si>
  <si>
    <t>Код МО*</t>
  </si>
  <si>
    <t>Амбулаторная помощь</t>
  </si>
  <si>
    <t xml:space="preserve">Объемы стационарной помощи 
включая объемы по ВМП и реабилитации,
 всего 
</t>
  </si>
  <si>
    <t>в том числе:</t>
  </si>
  <si>
    <t>в том числе</t>
  </si>
  <si>
    <t xml:space="preserve">Стационарная помощь  без учета ВМП
(случаи госпитализации)  </t>
  </si>
  <si>
    <t>Стационарная помощь  включая объемы ВМП
(случаи госпитализации)  и без учета медицинской реабилитации</t>
  </si>
  <si>
    <t>СПРАВОЧНО</t>
  </si>
  <si>
    <t xml:space="preserve">Дневной стационар 
</t>
  </si>
  <si>
    <t xml:space="preserve">Справочно </t>
  </si>
  <si>
    <t>Дневной стационар без медицинской реабилитации в случаях лечения</t>
  </si>
  <si>
    <t xml:space="preserve"> Скорая медицинская помощь (вызовы)</t>
  </si>
  <si>
    <t xml:space="preserve">Справочно: тромболизис </t>
  </si>
  <si>
    <t>С профилактической целью и иными
(в посещениях)
гр.2+гр.16+гр.17+гр.18+гр.20+гр.23+гр.27+гр.28+гр.29+гр.32+гр.33</t>
  </si>
  <si>
    <t>Неотложная медицинская помощь 
(в посещениях)</t>
  </si>
  <si>
    <t>По поводу заболевания  (в обращениях) включая обращения по стоматологии</t>
  </si>
  <si>
    <t>Заместительная почечная терапия методами гемодиализа, перитонеального диализа (обращения), всего</t>
  </si>
  <si>
    <t>Диагностические исследования, в услугах</t>
  </si>
  <si>
    <t>Обращение по заболеванию при оказании медицинской помощи по профилю "Медицинская реабилитации", вкомлексных посещениях</t>
  </si>
  <si>
    <t>Акушерство и гинекология</t>
  </si>
  <si>
    <t>Аллергология и иммунология</t>
  </si>
  <si>
    <t>Гастроэнтерология</t>
  </si>
  <si>
    <t>Гематология
за исключением случаев при злокачественных новообразованиях лимфоидной и кроветворной тканей (D45-D47)</t>
  </si>
  <si>
    <t>Дерматология</t>
  </si>
  <si>
    <t xml:space="preserve">Детская кардиология </t>
  </si>
  <si>
    <t>Детская онкология</t>
  </si>
  <si>
    <t>Детская урология-андрология</t>
  </si>
  <si>
    <t>Детская хирургия</t>
  </si>
  <si>
    <t>Детская эндокринология</t>
  </si>
  <si>
    <t>Инфекционные болезни</t>
  </si>
  <si>
    <t>Кардиология</t>
  </si>
  <si>
    <t>Колопроктология</t>
  </si>
  <si>
    <t>Неврология</t>
  </si>
  <si>
    <t>Нейрохирургия</t>
  </si>
  <si>
    <t>Неонатология</t>
  </si>
  <si>
    <t>Нефрология (без диализа)</t>
  </si>
  <si>
    <t>Онкология
для случаев лечения пациентов со злокачественными новообразованиями (С00-С97, D00-D09, D45-D47)</t>
  </si>
  <si>
    <t>Оториноларингология</t>
  </si>
  <si>
    <t>Офтальмология</t>
  </si>
  <si>
    <t>Педиатрия</t>
  </si>
  <si>
    <t>Пульмонология</t>
  </si>
  <si>
    <t>Ревматология</t>
  </si>
  <si>
    <t>Сердечно-сосудистая хирургия</t>
  </si>
  <si>
    <t>Стоматология детская</t>
  </si>
  <si>
    <t>Терапия</t>
  </si>
  <si>
    <t>Торакальная хирургия</t>
  </si>
  <si>
    <t xml:space="preserve">Травматология и ортопедия </t>
  </si>
  <si>
    <t>Урология</t>
  </si>
  <si>
    <t xml:space="preserve">Хирургия </t>
  </si>
  <si>
    <t>Хирургия  абдоминальная</t>
  </si>
  <si>
    <t>Хирургия (комбустиология)</t>
  </si>
  <si>
    <t>Челюстно-лицевая хирургия</t>
  </si>
  <si>
    <t>Эндокринология</t>
  </si>
  <si>
    <t>Прочее</t>
  </si>
  <si>
    <t>Медицинская реабилитация</t>
  </si>
  <si>
    <t>Гериатрия</t>
  </si>
  <si>
    <t>распределение объемов  медицинской помощи с заболеванием и (или) подозрением на заболевание новой коронавирусной инфекцией, сверх ТПОМС за счет средства НСЗ  ФФОМС в 2022 году ,на предоставление иных межбюджетных трансфертов бюджетам ТФ ОМС субъектов РФ и г. Байконура на дополнительное финансовое обеспечение медицинской помощи, оказанной лицам, застрахованным по ОМС, в том числе с заболеванием и (или) подозрением на заболевание новой коронавирусной инфекцией (COVID-19)</t>
  </si>
  <si>
    <t>Высокотехнологичная медицинская помощь (случай госпитализации), всего</t>
  </si>
  <si>
    <t>Детская кардиология</t>
  </si>
  <si>
    <t>Нефрология</t>
  </si>
  <si>
    <t xml:space="preserve">Онкология
</t>
  </si>
  <si>
    <t>Травматология и ортопедия</t>
  </si>
  <si>
    <t>Хирургия</t>
  </si>
  <si>
    <t>Хирургия (абдоминальная)</t>
  </si>
  <si>
    <t xml:space="preserve"> Заместительная почечная терапия методами гемодиализа, перитонеального диализа (случаи), всего</t>
  </si>
  <si>
    <t>из них</t>
  </si>
  <si>
    <t xml:space="preserve">Посещения с профилактическими и иными целями, включая разовые посещения в связи с заболеванием,за исключением центров амбулаторной онкологической помощи, в посещениях,
всего
</t>
  </si>
  <si>
    <t xml:space="preserve">Разовые посещения в связи с заболеванием, за исключением центров амбулаторной онкологической помощи, в посещениях </t>
  </si>
  <si>
    <t xml:space="preserve">Посещения с профилактическими и иными целями,за исключением центров амбулаторной онкологической помощи ,в посещениях
</t>
  </si>
  <si>
    <t>Посещения для проведения диспансерного наблюдения, за исключением первого посещенияпо поводу диспансерного наблюдения
 в посещениях 
(врачи-терапевты)</t>
  </si>
  <si>
    <t>Посещения для проведения диспансерного наблюдения детского населения
 в посещениях 
(врачи-педиатры)</t>
  </si>
  <si>
    <t>центр амбулаторной онкологической помощи, в посещениях</t>
  </si>
  <si>
    <t>Амбулаторная помощь и профилактической целью в рамках финансирования по подушевому нормативу
(в посещениях)
гр.2+гр.16 + гр.17+гр.18 +гр.32</t>
  </si>
  <si>
    <t>Диспансерное наблюдение, всего</t>
  </si>
  <si>
    <t>Профилактические осмотры,
 всего,
 в комплексных посещениях</t>
  </si>
  <si>
    <t>Диспансеризация
1 этап, всего,
в комплексных посещениях</t>
  </si>
  <si>
    <t>Диспансеризация определенных групп взрослого населения
 2 этап, включая диспансеризацию инвалидов и ветеранов ВОВ, жителей блокадного Ленинграда и узников концлагерей, в  комплесных посещениях</t>
  </si>
  <si>
    <t>Диспансеризация детей-сирот, пребывающих в стационарных учреждениях, находящихся в трудной жизненной ситуации 
(2 этап), в комплексных посещениях</t>
  </si>
  <si>
    <t>Центры здоровья, всего, в посещениях</t>
  </si>
  <si>
    <t>Количество стоматологических и зубоврачебных посещений
без учета посещений по специальности "стоматология" при проведении диспансеризации и профилактических осмотров</t>
  </si>
  <si>
    <t xml:space="preserve">Медицинская помощь в амбулаторных условиях, оплата которой осуществляется по нормативу финансирования структурного подразделения 
(ФАП, ФП) 
в посещениях </t>
  </si>
  <si>
    <t>посещения по неотложной  медицинской помощи</t>
  </si>
  <si>
    <t>скорая медицинская помощь
(в посещениях)</t>
  </si>
  <si>
    <t>Стоматологические посещения</t>
  </si>
  <si>
    <t>обращения по поводу заболеваний</t>
  </si>
  <si>
    <t>из них:</t>
  </si>
  <si>
    <t>количество стоматологических и зубоврачебных обращений</t>
  </si>
  <si>
    <t>Гемодиализ интермиттирующий высокопоточный</t>
  </si>
  <si>
    <t>Перитонеальный диализ</t>
  </si>
  <si>
    <t xml:space="preserve">Компьютерная томография органов и систем, </t>
  </si>
  <si>
    <t>Магнитно-резонансная томография,
всего</t>
  </si>
  <si>
    <t>Ультазвуковое исследование сердечно-сосудистой системы</t>
  </si>
  <si>
    <t>Эндоскопические диагностические исследования</t>
  </si>
  <si>
    <t>Паталогоанатомические исследования биопсийного (операционного) материала с целью выявления онкологических заболеваний</t>
  </si>
  <si>
    <t>Молекулярно-генетические исследования с целью выявления онкозаболеваний</t>
  </si>
  <si>
    <t>Позитронно-эмиссионная томография, совмещенная с компьютерной томографией (ПЭТ-КТ)</t>
  </si>
  <si>
    <t>Тестирование состояния постоянного имплантируемого антиаритмического устройства (с регистрацией электрокардиограммы)</t>
  </si>
  <si>
    <t>при оказании медицинской помощи беременным и роженицам
st02.001, st02.003, st02.004</t>
  </si>
  <si>
    <t>для случаев лечения пациентов с заболеванием или подозрением на заболевание новой коронавирусной инфекцией (COVID-19)</t>
  </si>
  <si>
    <t xml:space="preserve"> химиотерапия (С00-С97, D00-D09, D45-D47)
st19.105-st19.121, st19.094-st19.102</t>
  </si>
  <si>
    <t>Экстракорпоральное оплодотворение  (ЭКО),</t>
  </si>
  <si>
    <t>Лекарственная терапия у пациентов, получающих диализ</t>
  </si>
  <si>
    <t>для случаев лечения пациентов 
со злокачественными новообразованиями 
(С00-С97, D00-D09, D45-D47)</t>
  </si>
  <si>
    <t xml:space="preserve">из них: </t>
  </si>
  <si>
    <t>с заболеваниями за исключением C00-C97, D00-D09</t>
  </si>
  <si>
    <t>гемодиализ интермиттирующий высокопоточный</t>
  </si>
  <si>
    <t>перитонеальный диализ</t>
  </si>
  <si>
    <t>Перитонеальный диализ с использованием автоматизированных технологий</t>
  </si>
  <si>
    <t>врачи-терапевты, врачи общей практики</t>
  </si>
  <si>
    <t>врачи-педиатры</t>
  </si>
  <si>
    <t>врачи-специалисты ( за искл. специальности стоматология), включая дистанционную консультацию</t>
  </si>
  <si>
    <t>врачи-специалисты ( за искл. специальности стоматология), включая дистанционную консультацию, в посещениях</t>
  </si>
  <si>
    <t>врачи-специалисты ( за искл. специальности стоматология), в посещениях</t>
  </si>
  <si>
    <t>с заболеваниями системы кровообращения</t>
  </si>
  <si>
    <t>с сахарным диабетом</t>
  </si>
  <si>
    <t>с онкологическими заболеваниями</t>
  </si>
  <si>
    <t>Профилактические медицинские осмотры взрослого населения, включая первое посещение по поводу диспансерного наблюдение,в комплексных посещениях
(врачи-терапевты)</t>
  </si>
  <si>
    <t>Профилактические осмотры несовершеннолетних, в комплексных посещениях
(врачи - педиатры)</t>
  </si>
  <si>
    <t>Диспансеризация определенных групп взрослого населения
1 этап, включая диспансеризацию инвалидов и ветеранов ВОВ, жителей блокадного Ленинграда и узников концлагерей, в комплексных посещениях
(врачи - терапевты)</t>
  </si>
  <si>
    <t>в том чсиле:</t>
  </si>
  <si>
    <t>Диспансеризация детей-сирот, пребывающих в стационарных учреждениях, находящихся в трудной жизненной ситуации 
(1 этап), в комплексных посещениях
(врачи-педиатры)</t>
  </si>
  <si>
    <t>Диспансеризация детей-сирот, усыновлённых, удочеренных 
(1 этап), в комплексных посещениях
(врачи-педиатры)</t>
  </si>
  <si>
    <t xml:space="preserve">Посещения впервые обратившихся граждан в отчетном году для проведения комплексного обследования, в посещениях </t>
  </si>
  <si>
    <t xml:space="preserve">Посещения обратившихся граждан для динамического наблюдения, в посещениях </t>
  </si>
  <si>
    <t>в том числе
распределение объемов медицинской помощи с заболеванием и (или) подозрением на заболевание новой коронавирусной инфекцией, сверх ТПОМС за счет межбюджетных трансфертов по распоряжениям Правительства РФ от 28.01.2022 № 109-р</t>
  </si>
  <si>
    <t>врачи-специалисты (за искл.  специальности стоматология, ЗПТ, центров амбулаторной онкологической помощи)</t>
  </si>
  <si>
    <t>центр амбулаторной онкологической помощи, в обращениях</t>
  </si>
  <si>
    <t xml:space="preserve">
в рамках финансирования по подушевому нормативу
из гр.43</t>
  </si>
  <si>
    <t>Компьютерная томография органов и систем без внутривенного контрастирования</t>
  </si>
  <si>
    <t>Компьютерная томография органов и систем с внутривенным контрастированием</t>
  </si>
  <si>
    <t>Компьютерная томография грудной полости с внутривенным болюсным контрастированием, мультипланарной и трехмерной реконструкцией</t>
  </si>
  <si>
    <t>Компьютерная томография брюшной полости с внутривенным болюсным контрастированием, мультипланарной и трехмерной реконструкцией</t>
  </si>
  <si>
    <t>Магнитно-резонансная томография без внутривенного контрастирования</t>
  </si>
  <si>
    <t>Магнитно-резонансная томография с внутривенным контрастированием</t>
  </si>
  <si>
    <t>Колоноскопия</t>
  </si>
  <si>
    <t>Эндоскопические диагностические исследования, за исключением колоноскопии</t>
  </si>
  <si>
    <t>медицинская реабилитация для детей в возрасте 0-17 лет</t>
  </si>
  <si>
    <t>Заместительная почечная терапия в условиях КС, в услугах</t>
  </si>
  <si>
    <t>химиотерапия
ds19.080-ds19.096, ds19.067-ds19.078</t>
  </si>
  <si>
    <t>дистанционная консультация, в посещениях</t>
  </si>
  <si>
    <t>Углубленная диспансеризация</t>
  </si>
  <si>
    <t>в пациентоднях</t>
  </si>
  <si>
    <t>случаи лечения</t>
  </si>
  <si>
    <t xml:space="preserve">в койко-днях </t>
  </si>
  <si>
    <t>законченный случай</t>
  </si>
  <si>
    <t>А</t>
  </si>
  <si>
    <t>АА</t>
  </si>
  <si>
    <t>Порядковый номер столбца**</t>
  </si>
  <si>
    <t>ГБУЗ «Пензенская областная клиническая больница имени Н.Н. Бурденко»</t>
  </si>
  <si>
    <t>63</t>
  </si>
  <si>
    <t>ГБУЗ «Пензенская областная детская клиническая больница  имени Н.Ф.Филатова»</t>
  </si>
  <si>
    <t xml:space="preserve">64 </t>
  </si>
  <si>
    <t>ГБУЗ «Областной онкологический диспансер»</t>
  </si>
  <si>
    <t>67</t>
  </si>
  <si>
    <t>ГБУЗ «Пензенский областной госпиталь для ВВ»</t>
  </si>
  <si>
    <t>86</t>
  </si>
  <si>
    <t>ГБУЗ «Пензенская областная офтальмологическая больница»</t>
  </si>
  <si>
    <t>1</t>
  </si>
  <si>
    <t>ИТОГО по областным МО</t>
  </si>
  <si>
    <t>ГБУЗ «Городская поликлиника»</t>
  </si>
  <si>
    <t>3</t>
  </si>
  <si>
    <t>ГБУЗ «Клиническая больница №6 им. Г.А. Захарьина»</t>
  </si>
  <si>
    <t>5</t>
  </si>
  <si>
    <t xml:space="preserve">ГБУЗ «Клиническая  больница №4» </t>
  </si>
  <si>
    <t>7</t>
  </si>
  <si>
    <t>ГАУЗ ПО «Пензенская стоматологическая поликлиника»</t>
  </si>
  <si>
    <t>14</t>
  </si>
  <si>
    <t>ГБУЗ «Пензенский городской родильный дом»</t>
  </si>
  <si>
    <t>12</t>
  </si>
  <si>
    <t>ГБУЗ «Городская детская поликлиника»</t>
  </si>
  <si>
    <t>85</t>
  </si>
  <si>
    <t>ИТОГО по ГУЗам, расположенным на территории г.Пензы</t>
  </si>
  <si>
    <t>ГАУЗ «Кузнецкая межрайонная стоматологическая поликлиника»</t>
  </si>
  <si>
    <t>51</t>
  </si>
  <si>
    <t xml:space="preserve">ГБУЗ «Кузнецкая межрайонная детская больница»  </t>
  </si>
  <si>
    <t>49</t>
  </si>
  <si>
    <t>ГБУЗ «Кузнецкая межрайонная больница»</t>
  </si>
  <si>
    <t>33</t>
  </si>
  <si>
    <t>ИТОГО по ГУЗам, расположенным на территории г.Кузнецка</t>
  </si>
  <si>
    <t>ГБУЗ «Башмаковская РБ»</t>
  </si>
  <si>
    <t>16</t>
  </si>
  <si>
    <t>ГБУЗ «Белинская РБ»</t>
  </si>
  <si>
    <t>20</t>
  </si>
  <si>
    <t>ГБУЗ «Бессоновская РБ»</t>
  </si>
  <si>
    <t>19</t>
  </si>
  <si>
    <t>ГБУЗ «Городищенская РБ»</t>
  </si>
  <si>
    <t>22</t>
  </si>
  <si>
    <t>ГБУЗ «Земетчинская РБ»</t>
  </si>
  <si>
    <t>24</t>
  </si>
  <si>
    <t>ГБУЗ «Иссинская УБ»</t>
  </si>
  <si>
    <t>25</t>
  </si>
  <si>
    <t>ГБУЗ «Каменская межрайонная больница»</t>
  </si>
  <si>
    <t>27</t>
  </si>
  <si>
    <t>ГБУЗ «Колышлейская РБ»</t>
  </si>
  <si>
    <t>29</t>
  </si>
  <si>
    <t>ГБУЗ «Лопатинская УБ»</t>
  </si>
  <si>
    <t>34</t>
  </si>
  <si>
    <t xml:space="preserve">ГБУЗ «Лунинская РБ» </t>
  </si>
  <si>
    <t>35</t>
  </si>
  <si>
    <t>ГБУЗ «Мокшанская РБ»</t>
  </si>
  <si>
    <t>37</t>
  </si>
  <si>
    <t>ГБУЗ «Нижнеломовская МРБ»</t>
  </si>
  <si>
    <t>41</t>
  </si>
  <si>
    <t>ГБУЗ «Никольская РБ»</t>
  </si>
  <si>
    <t>40</t>
  </si>
  <si>
    <t>ГБУЗ «Сердобская  межрайонная больница им. А.И.Настина»</t>
  </si>
  <si>
    <t>43</t>
  </si>
  <si>
    <t>ГБУЗ «Сосновоборская УБ»</t>
  </si>
  <si>
    <t>44</t>
  </si>
  <si>
    <t>ГБУЗ «Тамалинская УБ»</t>
  </si>
  <si>
    <t>45</t>
  </si>
  <si>
    <t>ГБУЗ «Пензенская РБ»</t>
  </si>
  <si>
    <t>46</t>
  </si>
  <si>
    <t>ГБУЗ «Шемышейская УБ»</t>
  </si>
  <si>
    <t>47</t>
  </si>
  <si>
    <t>ГБУЗ «Пензенская областная станция скорой медицинской помощи»</t>
  </si>
  <si>
    <t>105</t>
  </si>
  <si>
    <t>ГБУЗ «Пензенский областной клинический центр специализированных видов медицинской помощи»</t>
  </si>
  <si>
    <t>111</t>
  </si>
  <si>
    <t>ГБУЗ «Пензенская областная туберкулезная больница»</t>
  </si>
  <si>
    <t>166</t>
  </si>
  <si>
    <t>ГБУЗ "Пензенский областной центр общественного здоровья и медицинской профилактики"</t>
  </si>
  <si>
    <t>167</t>
  </si>
  <si>
    <t>ГБУЗ "Пензенский областной клинический центр крови"</t>
  </si>
  <si>
    <t>192</t>
  </si>
  <si>
    <t>ГБУЗ "Областная психиатрическая больница им. К.Р. Евграфова"</t>
  </si>
  <si>
    <t>193</t>
  </si>
  <si>
    <t>ГБУЗ «Областное бюро судебно-медицинской экспертизы»</t>
  </si>
  <si>
    <t>196</t>
  </si>
  <si>
    <t>ИТОГО по ГУЗам, расположенным на территории других муниципальных образований Пензенской области</t>
  </si>
  <si>
    <t>ВСЕГО с учетом областных МО</t>
  </si>
  <si>
    <t>МАУЗ «Санаторий «Заречье»  - г. Заречный</t>
  </si>
  <si>
    <t>Итого по МУЗам, расположенным на территории Пензенской области</t>
  </si>
  <si>
    <t>ФГБУЗ «Медико-санитарная часть 59 ФМБА России»</t>
  </si>
  <si>
    <t>ФКУ «Войсковая часть 45 108»</t>
  </si>
  <si>
    <t>ФКУЗ «МСЧ МВД России по Пензенской области»</t>
  </si>
  <si>
    <t>89</t>
  </si>
  <si>
    <t>ФГБУ «ФЦССХ» МЗ РФ  (г.Пенза)</t>
  </si>
  <si>
    <t>91</t>
  </si>
  <si>
    <t xml:space="preserve">ФГБОУ ВО «Пензенский государственный университет» </t>
  </si>
  <si>
    <t>110</t>
  </si>
  <si>
    <t>Итого по федеральным государственным учреждениям здравоохранения</t>
  </si>
  <si>
    <t>АО «ППО ЭВТ им. В.А. Ревунова»</t>
  </si>
  <si>
    <t>10</t>
  </si>
  <si>
    <t>НУЗ «Отделенческая клиническая больница на ст.Пенза ОАО «РЖД»</t>
  </si>
  <si>
    <t>11</t>
  </si>
  <si>
    <t xml:space="preserve">ООО «ИНМЕД» </t>
  </si>
  <si>
    <t>94</t>
  </si>
  <si>
    <t>ООО «Медцентр-УЗИ»</t>
  </si>
  <si>
    <t xml:space="preserve">ООО «ЛДЦ МИБС - Пенза» </t>
  </si>
  <si>
    <t>92</t>
  </si>
  <si>
    <t xml:space="preserve">ООО «Добрый доктор» </t>
  </si>
  <si>
    <t>96</t>
  </si>
  <si>
    <t xml:space="preserve">ООО «Нейрон-Мед» </t>
  </si>
  <si>
    <t>102</t>
  </si>
  <si>
    <t xml:space="preserve">ООО «Консультативно-диагностический центр «Клиника-Сити» </t>
  </si>
  <si>
    <t>122</t>
  </si>
  <si>
    <t>ООО «Фрезениус нефрокеа» (г.Москва)</t>
  </si>
  <si>
    <t>107</t>
  </si>
  <si>
    <t>ООО «Здоровье»</t>
  </si>
  <si>
    <t>126</t>
  </si>
  <si>
    <t>ООО «Профимед»</t>
  </si>
  <si>
    <t>123</t>
  </si>
  <si>
    <t>ООО «Салютэ»</t>
  </si>
  <si>
    <t>141</t>
  </si>
  <si>
    <t>ООО «Биокор Клиник»</t>
  </si>
  <si>
    <t>142</t>
  </si>
  <si>
    <t>ООО «Клиника диагностики и лечения на Измайлова»</t>
  </si>
  <si>
    <t>148</t>
  </si>
  <si>
    <t>ООО «Медицинская клиника"Здоровье» - г. Заречный</t>
  </si>
  <si>
    <t>149</t>
  </si>
  <si>
    <t>ООО «Микрохирургия глаза»</t>
  </si>
  <si>
    <t>163</t>
  </si>
  <si>
    <t>ООО санаторий «Хопровские зори»</t>
  </si>
  <si>
    <t>164</t>
  </si>
  <si>
    <t>ЗАО НПП "Медицина для Вас"</t>
  </si>
  <si>
    <t>170</t>
  </si>
  <si>
    <t>ООО "Медицина для Вас плюс"</t>
  </si>
  <si>
    <t>171</t>
  </si>
  <si>
    <t>ООО "КДЦ Медиклиник"</t>
  </si>
  <si>
    <t>172</t>
  </si>
  <si>
    <t>ООО "Эстедент"</t>
  </si>
  <si>
    <t>175</t>
  </si>
  <si>
    <t>ООО "Гармония плюс"</t>
  </si>
  <si>
    <t>178</t>
  </si>
  <si>
    <t>ООО "Серебряный бор"</t>
  </si>
  <si>
    <t>179</t>
  </si>
  <si>
    <t>ООО "Поликлиника №8"</t>
  </si>
  <si>
    <t>183</t>
  </si>
  <si>
    <t>ООО "КЛИНИКА СТАНДАРТ ПЕНЗА"</t>
  </si>
  <si>
    <t>187</t>
  </si>
  <si>
    <t>ООО "КДФ-Пенза"</t>
  </si>
  <si>
    <t>ООО "ПЭТ-Технолоджи"</t>
  </si>
  <si>
    <t>ООО "ЛДЦ "Губернский доктор"</t>
  </si>
  <si>
    <t>ООО "Центр зрения"</t>
  </si>
  <si>
    <t>ООО "СКД МЕДИКАЛ"</t>
  </si>
  <si>
    <t>МЧУ ДПО "Нефросовет</t>
  </si>
  <si>
    <t>ООО "Лаборатория Гемотест"</t>
  </si>
  <si>
    <t>ООО "Ситилаб</t>
  </si>
  <si>
    <t>ООО "Инвитро-Самара"</t>
  </si>
  <si>
    <t>ООО "М-Лайн" *)</t>
  </si>
  <si>
    <t>ООО "Диализный центр Нефрос-Калуга"</t>
  </si>
  <si>
    <t>ООО "Здоровье+"</t>
  </si>
  <si>
    <t>Итого по негосударственным МО</t>
  </si>
  <si>
    <t>ИТОГО:</t>
  </si>
  <si>
    <t xml:space="preserve">Объемы предоставления медицинской помощи за пределами Пензенской области лицам, застрахованным на территории Пензенской области </t>
  </si>
  <si>
    <t>ВСЕГО</t>
  </si>
  <si>
    <t>Приложение №2.1</t>
  </si>
  <si>
    <t>Тестирование на выявление новой коронавирусной инфекции (СОVID-19), респираторной вирусной инфекции, включая грипп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</si>
</sst>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р_._-;\-* #,##0_р_._-;_-* &quot;-&quot;_р_._-;_-@_-"/>
    <numFmt numFmtId="165" formatCode="#,##0_ ;\-#,##0\ "/>
    <numFmt numFmtId="166" formatCode="_-* #,##0.00_р_._-;\-* #,##0.00_р_._-;_-* &quot;-&quot;??_р_._-;_-@_-"/>
  </numFmts>
  <fonts count="32" x14ac:knownFonts="1">
    <font>
      <sz val="11"/>
      <color theme="1"/>
      <name val="Calibri"/>
      <family val="2"/>
      <charset val="204"/>
      <scheme val="minor"/>
    </font>
    <font>
      <sz val="12"/>
      <name val="Arial Cyr"/>
      <family val="2"/>
      <charset val="204"/>
    </font>
    <font>
      <sz val="12"/>
      <name val="Times New Roman"/>
      <family val="1"/>
      <charset val="204"/>
    </font>
    <font>
      <b/>
      <sz val="30"/>
      <name val="Times New Roman"/>
      <family val="1"/>
      <charset val="204"/>
    </font>
    <font>
      <sz val="18"/>
      <name val="Times New Roman"/>
      <family val="1"/>
      <charset val="204"/>
    </font>
    <font>
      <sz val="24"/>
      <name val="Times New Roman"/>
      <family val="1"/>
      <charset val="204"/>
    </font>
    <font>
      <sz val="20"/>
      <name val="Times New Roman"/>
      <family val="1"/>
      <charset val="204"/>
    </font>
    <font>
      <sz val="22"/>
      <name val="Times New Roman"/>
      <family val="1"/>
      <charset val="204"/>
    </font>
    <font>
      <sz val="14"/>
      <name val="Times New Roman"/>
      <family val="1"/>
      <charset val="204"/>
    </font>
    <font>
      <sz val="30"/>
      <name val="Times New Roman"/>
      <family val="1"/>
      <charset val="204"/>
    </font>
    <font>
      <sz val="14"/>
      <name val="Arial Cyr"/>
      <family val="2"/>
      <charset val="204"/>
    </font>
    <font>
      <sz val="28"/>
      <color rgb="FFFF0000"/>
      <name val="Times New Roman"/>
      <family val="1"/>
      <charset val="204"/>
    </font>
    <font>
      <b/>
      <sz val="18"/>
      <name val="Times New Roman"/>
      <family val="1"/>
      <charset val="204"/>
    </font>
    <font>
      <b/>
      <sz val="22"/>
      <name val="Times New Roman"/>
      <family val="1"/>
      <charset val="204"/>
    </font>
    <font>
      <sz val="22"/>
      <name val="Arial Cyr"/>
      <family val="2"/>
      <charset val="204"/>
    </font>
    <font>
      <sz val="12"/>
      <color theme="1"/>
      <name val="Arial Cyr"/>
      <family val="2"/>
      <charset val="204"/>
    </font>
    <font>
      <sz val="14"/>
      <color theme="1"/>
      <name val="Arial Cyr"/>
      <family val="2"/>
      <charset val="204"/>
    </font>
    <font>
      <b/>
      <sz val="18"/>
      <color theme="1"/>
      <name val="Times New Roman"/>
      <family val="1"/>
      <charset val="204"/>
    </font>
    <font>
      <sz val="18"/>
      <color theme="1"/>
      <name val="Times New Roman"/>
      <family val="1"/>
      <charset val="204"/>
    </font>
    <font>
      <b/>
      <sz val="24"/>
      <color theme="1"/>
      <name val="Times New Roman"/>
      <family val="1"/>
      <charset val="204"/>
    </font>
    <font>
      <b/>
      <sz val="24"/>
      <name val="Times New Roman"/>
      <family val="1"/>
      <charset val="204"/>
    </font>
    <font>
      <b/>
      <sz val="20"/>
      <name val="Times New Roman"/>
      <family val="1"/>
      <charset val="204"/>
    </font>
    <font>
      <sz val="16"/>
      <name val="Times New Roman"/>
      <family val="1"/>
      <charset val="204"/>
    </font>
    <font>
      <sz val="15"/>
      <name val="Times New Roman"/>
      <family val="1"/>
      <charset val="204"/>
    </font>
    <font>
      <sz val="10"/>
      <name val="Arial Cyr"/>
      <family val="2"/>
      <charset val="204"/>
    </font>
    <font>
      <b/>
      <sz val="13"/>
      <name val="Times New Roman"/>
      <family val="1"/>
      <charset val="204"/>
    </font>
    <font>
      <b/>
      <sz val="16"/>
      <name val="Times New Roman"/>
      <family val="1"/>
      <charset val="204"/>
    </font>
    <font>
      <b/>
      <sz val="12"/>
      <name val="Times New Roman"/>
      <family val="1"/>
      <charset val="204"/>
    </font>
    <font>
      <sz val="10"/>
      <name val="Arial"/>
      <family val="2"/>
      <charset val="204"/>
    </font>
    <font>
      <sz val="10"/>
      <color indexed="8"/>
      <name val="Arial"/>
      <family val="2"/>
      <charset val="204"/>
    </font>
    <font>
      <sz val="11"/>
      <color indexed="8"/>
      <name val="Calibri"/>
      <family val="2"/>
      <charset val="204"/>
    </font>
    <font>
      <sz val="10"/>
      <name val="Arial Cyr"/>
      <charset val="204"/>
    </font>
  </fonts>
  <fills count="17">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theme="0"/>
        <bgColor indexed="64"/>
      </patternFill>
    </fill>
    <fill>
      <patternFill patternType="solid">
        <fgColor rgb="FFCCFFCC"/>
        <bgColor indexed="64"/>
      </patternFill>
    </fill>
    <fill>
      <patternFill patternType="solid">
        <fgColor rgb="FF99FF66"/>
        <bgColor indexed="64"/>
      </patternFill>
    </fill>
    <fill>
      <patternFill patternType="solid">
        <fgColor rgb="FFFFB3FF"/>
        <bgColor indexed="64"/>
      </patternFill>
    </fill>
    <fill>
      <patternFill patternType="solid">
        <fgColor rgb="FF99FF99"/>
        <bgColor indexed="64"/>
      </patternFill>
    </fill>
    <fill>
      <patternFill patternType="solid">
        <fgColor theme="4" tint="0.79998168889431442"/>
        <bgColor indexed="64"/>
      </patternFill>
    </fill>
    <fill>
      <patternFill patternType="solid">
        <fgColor indexed="9"/>
        <bgColor indexed="64"/>
      </patternFill>
    </fill>
    <fill>
      <patternFill patternType="solid">
        <fgColor rgb="FF66FFFF"/>
        <bgColor indexed="64"/>
      </patternFill>
    </fill>
    <fill>
      <patternFill patternType="solid">
        <fgColor rgb="FFCCFFFF"/>
        <bgColor indexed="64"/>
      </patternFill>
    </fill>
    <fill>
      <patternFill patternType="solid">
        <fgColor rgb="FFCCFF66"/>
        <bgColor indexed="64"/>
      </patternFill>
    </fill>
    <fill>
      <patternFill patternType="solid">
        <fgColor rgb="FFCCFF99"/>
        <bgColor indexed="64"/>
      </patternFill>
    </fill>
    <fill>
      <patternFill patternType="solid">
        <fgColor indexed="13"/>
        <bgColor indexed="64"/>
      </patternFill>
    </fill>
    <fill>
      <patternFill patternType="solid">
        <fgColor theme="3"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1" fillId="0" borderId="0"/>
    <xf numFmtId="0" fontId="1" fillId="0" borderId="0"/>
    <xf numFmtId="0" fontId="1" fillId="0" borderId="0"/>
    <xf numFmtId="0" fontId="24" fillId="0" borderId="0"/>
    <xf numFmtId="0" fontId="28" fillId="0" borderId="0"/>
    <xf numFmtId="0" fontId="29" fillId="0" borderId="0"/>
    <xf numFmtId="0" fontId="30" fillId="0" borderId="0"/>
    <xf numFmtId="0" fontId="24" fillId="0" borderId="0"/>
    <xf numFmtId="0" fontId="24" fillId="0" borderId="0"/>
    <xf numFmtId="0" fontId="31" fillId="0" borderId="0"/>
    <xf numFmtId="166" fontId="31" fillId="0" borderId="0" applyFont="0" applyFill="0" applyBorder="0" applyAlignment="0" applyProtection="0"/>
  </cellStyleXfs>
  <cellXfs count="182">
    <xf numFmtId="0" fontId="0" fillId="0" borderId="0" xfId="0"/>
    <xf numFmtId="0" fontId="2" fillId="0" borderId="0" xfId="1" applyFont="1"/>
    <xf numFmtId="0" fontId="3" fillId="0" borderId="0" xfId="1" applyFont="1"/>
    <xf numFmtId="0" fontId="4" fillId="0" borderId="0" xfId="1" applyFont="1"/>
    <xf numFmtId="0" fontId="5" fillId="0" borderId="0" xfId="1" applyFont="1"/>
    <xf numFmtId="0" fontId="6" fillId="0" borderId="0" xfId="1" applyFont="1"/>
    <xf numFmtId="0" fontId="7" fillId="0" borderId="0" xfId="1" applyFont="1"/>
    <xf numFmtId="0" fontId="7" fillId="0" borderId="0" xfId="1" applyFont="1" applyAlignment="1">
      <alignment horizontal="left"/>
    </xf>
    <xf numFmtId="0" fontId="7" fillId="0" borderId="0" xfId="1" applyFont="1" applyAlignment="1">
      <alignment horizontal="center" wrapText="1"/>
    </xf>
    <xf numFmtId="0" fontId="8" fillId="0" borderId="0" xfId="1" applyFont="1"/>
    <xf numFmtId="0" fontId="9" fillId="0" borderId="0" xfId="1" applyFont="1" applyAlignment="1">
      <alignment horizontal="left" wrapText="1"/>
    </xf>
    <xf numFmtId="0" fontId="10" fillId="0" borderId="1" xfId="1" applyFont="1" applyBorder="1" applyAlignment="1">
      <alignment wrapText="1"/>
    </xf>
    <xf numFmtId="0" fontId="1" fillId="0" borderId="0" xfId="1"/>
    <xf numFmtId="0" fontId="11" fillId="0" borderId="0" xfId="1" applyFont="1"/>
    <xf numFmtId="0" fontId="8" fillId="0" borderId="0" xfId="1" applyFont="1" applyAlignment="1">
      <alignment horizontal="center" vertical="center"/>
    </xf>
    <xf numFmtId="0" fontId="10" fillId="0" borderId="0" xfId="1" applyFont="1"/>
    <xf numFmtId="0" fontId="16" fillId="0" borderId="3" xfId="2" applyFont="1" applyBorder="1" applyAlignment="1">
      <alignment horizontal="center" vertical="center" wrapText="1"/>
    </xf>
    <xf numFmtId="0" fontId="17" fillId="3" borderId="2" xfId="2" applyFont="1" applyFill="1" applyBorder="1" applyAlignment="1">
      <alignment horizontal="center" vertical="center" wrapText="1"/>
    </xf>
    <xf numFmtId="0" fontId="18" fillId="0" borderId="3" xfId="2" applyFont="1" applyBorder="1" applyAlignment="1">
      <alignment horizontal="center" vertical="center" wrapText="1"/>
    </xf>
    <xf numFmtId="0" fontId="4" fillId="0" borderId="3" xfId="2" applyFont="1" applyBorder="1" applyAlignment="1">
      <alignment horizontal="center" vertical="center"/>
    </xf>
    <xf numFmtId="0" fontId="18" fillId="0" borderId="3" xfId="2" applyFont="1" applyBorder="1" applyAlignment="1">
      <alignment horizontal="center" vertical="center"/>
    </xf>
    <xf numFmtId="0" fontId="4" fillId="0" borderId="3" xfId="1" applyFont="1" applyBorder="1" applyAlignment="1">
      <alignment horizontal="center" vertical="center" textRotation="90" wrapText="1"/>
    </xf>
    <xf numFmtId="0" fontId="4" fillId="0" borderId="3" xfId="1" applyFont="1" applyBorder="1" applyAlignment="1">
      <alignment horizontal="center" vertical="center" wrapText="1"/>
    </xf>
    <xf numFmtId="0" fontId="4" fillId="0" borderId="0" xfId="1" applyFont="1" applyAlignment="1">
      <alignment vertical="center"/>
    </xf>
    <xf numFmtId="0" fontId="4" fillId="0" borderId="0" xfId="1" applyFont="1" applyAlignment="1">
      <alignment horizontal="center" vertical="center"/>
    </xf>
    <xf numFmtId="0" fontId="22" fillId="0" borderId="3" xfId="1" applyFont="1" applyBorder="1" applyAlignment="1">
      <alignment horizontal="center" vertical="center"/>
    </xf>
    <xf numFmtId="0" fontId="22" fillId="0" borderId="6" xfId="1" applyFont="1" applyBorder="1" applyAlignment="1">
      <alignment horizontal="center" vertical="center"/>
    </xf>
    <xf numFmtId="0" fontId="22" fillId="2" borderId="3" xfId="1" applyFont="1" applyFill="1" applyBorder="1" applyAlignment="1">
      <alignment horizontal="center" vertical="center"/>
    </xf>
    <xf numFmtId="0" fontId="2" fillId="0" borderId="0" xfId="1" applyFont="1" applyAlignment="1">
      <alignment vertical="center"/>
    </xf>
    <xf numFmtId="0" fontId="4" fillId="12" borderId="3" xfId="1" applyFont="1" applyFill="1" applyBorder="1" applyAlignment="1">
      <alignment horizontal="center"/>
    </xf>
    <xf numFmtId="0" fontId="12" fillId="12" borderId="6" xfId="1" applyFont="1" applyFill="1" applyBorder="1" applyAlignment="1">
      <alignment horizontal="right"/>
    </xf>
    <xf numFmtId="1" fontId="23" fillId="12" borderId="6" xfId="1" applyNumberFormat="1" applyFont="1" applyFill="1" applyBorder="1" applyAlignment="1">
      <alignment wrapText="1"/>
    </xf>
    <xf numFmtId="0" fontId="22" fillId="0" borderId="3" xfId="4" applyFont="1" applyBorder="1" applyAlignment="1">
      <alignment horizontal="center"/>
    </xf>
    <xf numFmtId="0" fontId="22" fillId="10" borderId="3" xfId="1" applyFont="1" applyFill="1" applyBorder="1" applyAlignment="1">
      <alignment vertical="center" wrapText="1"/>
    </xf>
    <xf numFmtId="49" fontId="22" fillId="0" borderId="3" xfId="1" applyNumberFormat="1" applyFont="1" applyBorder="1" applyAlignment="1">
      <alignment horizontal="center" vertical="center"/>
    </xf>
    <xf numFmtId="164" fontId="4" fillId="2" borderId="3" xfId="1" applyNumberFormat="1" applyFont="1" applyFill="1" applyBorder="1" applyAlignment="1">
      <alignment horizontal="center" vertical="center" wrapText="1"/>
    </xf>
    <xf numFmtId="164" fontId="4" fillId="6" borderId="3" xfId="1" applyNumberFormat="1" applyFont="1" applyFill="1" applyBorder="1" applyAlignment="1">
      <alignment horizontal="center" vertical="center" wrapText="1"/>
    </xf>
    <xf numFmtId="164" fontId="4" fillId="0" borderId="3" xfId="1" applyNumberFormat="1" applyFont="1" applyBorder="1" applyAlignment="1">
      <alignment horizontal="center" vertical="center" wrapText="1"/>
    </xf>
    <xf numFmtId="164" fontId="12" fillId="2" borderId="3" xfId="1" applyNumberFormat="1" applyFont="1" applyFill="1" applyBorder="1" applyAlignment="1">
      <alignment horizontal="center" vertical="center" wrapText="1"/>
    </xf>
    <xf numFmtId="165" fontId="4" fillId="13" borderId="3" xfId="1" applyNumberFormat="1" applyFont="1" applyFill="1" applyBorder="1" applyAlignment="1">
      <alignment horizontal="center" vertical="center" wrapText="1"/>
    </xf>
    <xf numFmtId="164" fontId="4" fillId="5" borderId="3" xfId="1" applyNumberFormat="1" applyFont="1" applyFill="1" applyBorder="1" applyAlignment="1">
      <alignment vertical="center" wrapText="1"/>
    </xf>
    <xf numFmtId="164" fontId="4" fillId="8" borderId="3" xfId="1" applyNumberFormat="1" applyFont="1" applyFill="1" applyBorder="1" applyAlignment="1">
      <alignment horizontal="center" vertical="center" wrapText="1"/>
    </xf>
    <xf numFmtId="0" fontId="4" fillId="6" borderId="3" xfId="1" applyFont="1" applyFill="1" applyBorder="1" applyAlignment="1">
      <alignment vertical="center" wrapText="1"/>
    </xf>
    <xf numFmtId="164" fontId="12" fillId="3" borderId="3" xfId="1" applyNumberFormat="1" applyFont="1" applyFill="1" applyBorder="1" applyAlignment="1">
      <alignment horizontal="center" vertical="center" wrapText="1"/>
    </xf>
    <xf numFmtId="164" fontId="12" fillId="14" borderId="3" xfId="1" applyNumberFormat="1" applyFont="1" applyFill="1" applyBorder="1" applyAlignment="1">
      <alignment horizontal="center" vertical="center" wrapText="1"/>
    </xf>
    <xf numFmtId="164" fontId="4" fillId="0" borderId="0" xfId="1" applyNumberFormat="1" applyFont="1"/>
    <xf numFmtId="165" fontId="4" fillId="4" borderId="3" xfId="1" applyNumberFormat="1" applyFont="1" applyFill="1" applyBorder="1" applyAlignment="1">
      <alignment horizontal="center" vertical="center" wrapText="1"/>
    </xf>
    <xf numFmtId="0" fontId="25" fillId="15" borderId="3" xfId="1" applyFont="1" applyFill="1" applyBorder="1"/>
    <xf numFmtId="0" fontId="26" fillId="15" borderId="3" xfId="1" applyFont="1" applyFill="1" applyBorder="1" applyAlignment="1">
      <alignment horizontal="left" wrapText="1"/>
    </xf>
    <xf numFmtId="0" fontId="26" fillId="2" borderId="3" xfId="1" applyFont="1" applyFill="1" applyBorder="1" applyAlignment="1">
      <alignment vertical="center" wrapText="1"/>
    </xf>
    <xf numFmtId="164" fontId="12" fillId="2" borderId="3" xfId="1" applyNumberFormat="1" applyFont="1" applyFill="1" applyBorder="1" applyAlignment="1">
      <alignment vertical="center" wrapText="1"/>
    </xf>
    <xf numFmtId="164" fontId="4" fillId="3" borderId="3" xfId="1" applyNumberFormat="1" applyFont="1" applyFill="1" applyBorder="1" applyAlignment="1">
      <alignment horizontal="center" vertical="center" wrapText="1"/>
    </xf>
    <xf numFmtId="164" fontId="4" fillId="4" borderId="3" xfId="1" applyNumberFormat="1" applyFont="1" applyFill="1" applyBorder="1" applyAlignment="1">
      <alignment horizontal="center" vertical="center" wrapText="1"/>
    </xf>
    <xf numFmtId="49" fontId="22" fillId="2" borderId="3" xfId="1" applyNumberFormat="1" applyFont="1" applyFill="1" applyBorder="1" applyAlignment="1">
      <alignment horizontal="center" vertical="center"/>
    </xf>
    <xf numFmtId="0" fontId="2" fillId="2" borderId="3" xfId="1" applyFont="1" applyFill="1" applyBorder="1"/>
    <xf numFmtId="0" fontId="27" fillId="0" borderId="0" xfId="1" applyFont="1"/>
    <xf numFmtId="164" fontId="4" fillId="14" borderId="3" xfId="1" applyNumberFormat="1" applyFont="1" applyFill="1" applyBorder="1" applyAlignment="1">
      <alignment horizontal="center" vertical="center" wrapText="1"/>
    </xf>
    <xf numFmtId="0" fontId="22" fillId="0" borderId="3" xfId="1" applyFont="1" applyBorder="1" applyAlignment="1">
      <alignment vertical="center" wrapText="1"/>
    </xf>
    <xf numFmtId="0" fontId="26" fillId="2" borderId="3" xfId="4" applyFont="1" applyFill="1" applyBorder="1" applyAlignment="1">
      <alignment vertical="center" wrapText="1"/>
    </xf>
    <xf numFmtId="0" fontId="26" fillId="0" borderId="3" xfId="4" applyFont="1" applyBorder="1" applyAlignment="1">
      <alignment vertical="center" wrapText="1"/>
    </xf>
    <xf numFmtId="0" fontId="22" fillId="0" borderId="3" xfId="1" applyFont="1" applyBorder="1"/>
    <xf numFmtId="0" fontId="22" fillId="4" borderId="3" xfId="1" applyFont="1" applyFill="1" applyBorder="1" applyAlignment="1">
      <alignment horizontal="left" wrapText="1"/>
    </xf>
    <xf numFmtId="0" fontId="22" fillId="16" borderId="3" xfId="4" applyFont="1" applyFill="1" applyBorder="1" applyAlignment="1">
      <alignment horizontal="left" wrapText="1"/>
    </xf>
    <xf numFmtId="0" fontId="2" fillId="0" borderId="3" xfId="5" applyFont="1" applyBorder="1"/>
    <xf numFmtId="0" fontId="2" fillId="0" borderId="3" xfId="1" applyFont="1" applyBorder="1"/>
    <xf numFmtId="165" fontId="4" fillId="2" borderId="3" xfId="1" applyNumberFormat="1" applyFont="1" applyFill="1" applyBorder="1" applyAlignment="1">
      <alignment horizontal="center" vertical="center" wrapText="1"/>
    </xf>
    <xf numFmtId="164" fontId="12" fillId="2" borderId="3" xfId="1" applyNumberFormat="1" applyFont="1" applyFill="1" applyBorder="1"/>
    <xf numFmtId="164" fontId="12" fillId="6" borderId="3" xfId="1" applyNumberFormat="1" applyFont="1" applyFill="1" applyBorder="1"/>
    <xf numFmtId="164" fontId="12" fillId="4" borderId="3" xfId="1" applyNumberFormat="1" applyFont="1" applyFill="1" applyBorder="1"/>
    <xf numFmtId="164" fontId="12" fillId="0" borderId="3" xfId="1" applyNumberFormat="1" applyFont="1" applyBorder="1" applyAlignment="1">
      <alignment horizontal="center" wrapText="1"/>
    </xf>
    <xf numFmtId="165" fontId="4" fillId="0" borderId="3" xfId="1" applyNumberFormat="1" applyFont="1" applyBorder="1" applyAlignment="1">
      <alignment horizontal="center" vertical="center" wrapText="1"/>
    </xf>
    <xf numFmtId="0" fontId="27" fillId="15" borderId="3" xfId="5" applyFont="1" applyFill="1" applyBorder="1"/>
    <xf numFmtId="164" fontId="22" fillId="0" borderId="0" xfId="1" applyNumberFormat="1" applyFont="1"/>
    <xf numFmtId="164" fontId="2" fillId="0" borderId="0" xfId="1" applyNumberFormat="1" applyFont="1"/>
    <xf numFmtId="0" fontId="9" fillId="0" borderId="1" xfId="1" applyFont="1" applyBorder="1" applyAlignment="1">
      <alignment wrapText="1"/>
    </xf>
    <xf numFmtId="0" fontId="1" fillId="0" borderId="1" xfId="1" applyBorder="1"/>
    <xf numFmtId="0" fontId="4" fillId="0" borderId="2" xfId="1" applyFont="1" applyBorder="1" applyAlignment="1">
      <alignment horizontal="center" vertical="center" wrapText="1"/>
    </xf>
    <xf numFmtId="0" fontId="4" fillId="0" borderId="9" xfId="1" applyFont="1" applyBorder="1" applyAlignment="1">
      <alignment horizontal="center" vertical="center" wrapText="1"/>
    </xf>
    <xf numFmtId="0" fontId="1" fillId="0" borderId="13" xfId="1" applyBorder="1" applyAlignment="1">
      <alignment horizontal="center" vertical="center" wrapText="1"/>
    </xf>
    <xf numFmtId="0" fontId="12" fillId="0" borderId="2" xfId="1" applyFont="1" applyBorder="1" applyAlignment="1">
      <alignment horizontal="center" vertical="center" wrapText="1"/>
    </xf>
    <xf numFmtId="0" fontId="12" fillId="0" borderId="9" xfId="1" applyFont="1" applyBorder="1" applyAlignment="1">
      <alignment horizontal="center" vertical="center" wrapText="1"/>
    </xf>
    <xf numFmtId="0" fontId="3" fillId="0" borderId="3" xfId="1" applyFont="1" applyBorder="1" applyAlignment="1">
      <alignment horizontal="center" vertical="center" wrapText="1"/>
    </xf>
    <xf numFmtId="0" fontId="1" fillId="0" borderId="3" xfId="1" applyBorder="1" applyAlignment="1">
      <alignment horizontal="center" vertical="center" wrapText="1"/>
    </xf>
    <xf numFmtId="0" fontId="0" fillId="0" borderId="3" xfId="0" applyBorder="1" applyAlignment="1">
      <alignment horizontal="center" vertical="center" wrapText="1"/>
    </xf>
    <xf numFmtId="0" fontId="13" fillId="2" borderId="4"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3" fillId="2" borderId="0" xfId="1" applyFont="1" applyFill="1" applyAlignment="1">
      <alignment horizontal="center" vertical="center" wrapText="1"/>
    </xf>
    <xf numFmtId="0" fontId="14" fillId="2" borderId="10" xfId="1" applyFont="1" applyFill="1" applyBorder="1" applyAlignment="1">
      <alignment horizontal="center" vertical="center" wrapText="1"/>
    </xf>
    <xf numFmtId="0" fontId="14" fillId="2" borderId="0" xfId="1" applyFont="1" applyFill="1" applyAlignment="1">
      <alignment horizontal="center" vertical="center" wrapText="1"/>
    </xf>
    <xf numFmtId="0" fontId="1" fillId="0" borderId="1" xfId="1" applyBorder="1" applyAlignment="1">
      <alignment horizontal="center" vertical="center" wrapText="1"/>
    </xf>
    <xf numFmtId="0" fontId="1" fillId="0" borderId="15" xfId="1" applyBorder="1" applyAlignment="1">
      <alignment horizontal="center" vertical="center" wrapText="1"/>
    </xf>
    <xf numFmtId="0" fontId="4" fillId="5" borderId="3" xfId="1" applyFont="1" applyFill="1" applyBorder="1" applyAlignment="1">
      <alignment horizontal="center" vertical="center" textRotation="90" wrapText="1"/>
    </xf>
    <xf numFmtId="0" fontId="4" fillId="0" borderId="3" xfId="1" applyFont="1" applyBorder="1" applyAlignment="1">
      <alignment horizontal="center" vertical="center" wrapText="1"/>
    </xf>
    <xf numFmtId="0" fontId="20" fillId="0" borderId="3" xfId="1" applyFont="1" applyBorder="1" applyAlignment="1">
      <alignment horizontal="center" vertical="center" wrapText="1"/>
    </xf>
    <xf numFmtId="0" fontId="4" fillId="0" borderId="13" xfId="1" applyFont="1" applyBorder="1" applyAlignment="1">
      <alignment horizontal="center" vertical="center" wrapText="1"/>
    </xf>
    <xf numFmtId="0" fontId="4" fillId="6" borderId="3" xfId="1" applyFont="1" applyFill="1" applyBorder="1" applyAlignment="1">
      <alignment horizontal="center" vertical="center" wrapText="1"/>
    </xf>
    <xf numFmtId="0" fontId="1" fillId="6" borderId="3" xfId="1" applyFill="1" applyBorder="1" applyAlignment="1">
      <alignment vertical="center"/>
    </xf>
    <xf numFmtId="0" fontId="1" fillId="0" borderId="3" xfId="1" applyBorder="1" applyAlignment="1">
      <alignment vertical="center"/>
    </xf>
    <xf numFmtId="0" fontId="6" fillId="7" borderId="3"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4" fillId="0" borderId="3" xfId="1" applyFont="1" applyBorder="1" applyAlignment="1">
      <alignment horizontal="center" vertical="center"/>
    </xf>
    <xf numFmtId="0" fontId="12" fillId="0" borderId="13" xfId="1" applyFont="1" applyBorder="1" applyAlignment="1">
      <alignment horizontal="center" vertical="center" wrapText="1"/>
    </xf>
    <xf numFmtId="0" fontId="12" fillId="2" borderId="3"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7" fillId="3" borderId="2"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17" fillId="3" borderId="13" xfId="2" applyFont="1" applyFill="1" applyBorder="1" applyAlignment="1">
      <alignment horizontal="center" vertical="center" wrapText="1"/>
    </xf>
    <xf numFmtId="0" fontId="18" fillId="0" borderId="2" xfId="2" applyFont="1" applyBorder="1" applyAlignment="1">
      <alignment horizontal="center" vertical="center" wrapText="1"/>
    </xf>
    <xf numFmtId="0" fontId="18" fillId="0" borderId="9" xfId="2" applyFont="1" applyBorder="1" applyAlignment="1">
      <alignment horizontal="center" vertical="center" wrapText="1"/>
    </xf>
    <xf numFmtId="0" fontId="18" fillId="0" borderId="13" xfId="2" applyFont="1" applyBorder="1" applyAlignment="1">
      <alignment horizontal="center" vertical="center" wrapText="1"/>
    </xf>
    <xf numFmtId="0" fontId="17" fillId="2" borderId="8"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11"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9" fillId="4" borderId="6" xfId="2" applyFont="1" applyFill="1" applyBorder="1" applyAlignment="1">
      <alignment horizontal="center" vertical="center" wrapText="1"/>
    </xf>
    <xf numFmtId="0" fontId="19" fillId="4" borderId="7" xfId="2" applyFont="1" applyFill="1" applyBorder="1" applyAlignment="1">
      <alignment horizontal="center" vertical="center" wrapText="1"/>
    </xf>
    <xf numFmtId="0" fontId="18" fillId="0" borderId="2" xfId="2" applyFont="1" applyBorder="1" applyAlignment="1">
      <alignment horizontal="center" vertical="center" textRotation="90" wrapText="1"/>
    </xf>
    <xf numFmtId="0" fontId="18" fillId="0" borderId="9" xfId="2" applyFont="1" applyBorder="1" applyAlignment="1">
      <alignment horizontal="center" vertical="center" textRotation="90" wrapText="1"/>
    </xf>
    <xf numFmtId="0" fontId="18" fillId="0" borderId="13" xfId="2" applyFont="1" applyBorder="1" applyAlignment="1">
      <alignment horizontal="center" vertical="center" textRotation="90" wrapText="1"/>
    </xf>
    <xf numFmtId="0" fontId="18" fillId="4" borderId="2" xfId="2" applyFont="1" applyFill="1" applyBorder="1" applyAlignment="1">
      <alignment horizontal="center" vertical="center" textRotation="90" wrapText="1"/>
    </xf>
    <xf numFmtId="0" fontId="18" fillId="4" borderId="9" xfId="2" applyFont="1" applyFill="1" applyBorder="1" applyAlignment="1">
      <alignment horizontal="center" vertical="center" textRotation="90" wrapText="1"/>
    </xf>
    <xf numFmtId="0" fontId="18" fillId="4" borderId="13" xfId="2" applyFont="1" applyFill="1" applyBorder="1" applyAlignment="1">
      <alignment horizontal="center" vertical="center" textRotation="90" wrapText="1"/>
    </xf>
    <xf numFmtId="0" fontId="4" fillId="0" borderId="3" xfId="3" applyFont="1" applyBorder="1" applyAlignment="1">
      <alignment horizontal="center" vertical="center" wrapText="1"/>
    </xf>
    <xf numFmtId="0" fontId="12" fillId="2" borderId="2"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4" fillId="0" borderId="2" xfId="2" applyFont="1" applyBorder="1" applyAlignment="1">
      <alignment horizontal="center" vertical="center" textRotation="90" wrapText="1"/>
    </xf>
    <xf numFmtId="0" fontId="4" fillId="0" borderId="9" xfId="2" applyFont="1" applyBorder="1" applyAlignment="1">
      <alignment horizontal="center" vertical="center" textRotation="90" wrapText="1"/>
    </xf>
    <xf numFmtId="0" fontId="4" fillId="0" borderId="13" xfId="2" applyFont="1" applyBorder="1" applyAlignment="1">
      <alignment horizontal="center" vertical="center" textRotation="90" wrapText="1"/>
    </xf>
    <xf numFmtId="0" fontId="18" fillId="4" borderId="2" xfId="2" applyFont="1" applyFill="1" applyBorder="1" applyAlignment="1">
      <alignment horizontal="center" vertical="center" wrapText="1"/>
    </xf>
    <xf numFmtId="0" fontId="18" fillId="4" borderId="13" xfId="2" applyFont="1" applyFill="1" applyBorder="1" applyAlignment="1">
      <alignment horizontal="center" vertical="center" wrapText="1"/>
    </xf>
    <xf numFmtId="0" fontId="18" fillId="0" borderId="2" xfId="2" applyFont="1" applyBorder="1" applyAlignment="1">
      <alignment horizontal="center" vertical="center" textRotation="90"/>
    </xf>
    <xf numFmtId="0" fontId="18" fillId="0" borderId="9" xfId="2" applyFont="1" applyBorder="1" applyAlignment="1">
      <alignment horizontal="center" vertical="center" textRotation="90"/>
    </xf>
    <xf numFmtId="0" fontId="18" fillId="0" borderId="13" xfId="2" applyFont="1" applyBorder="1" applyAlignment="1">
      <alignment horizontal="center" vertical="center" textRotation="90"/>
    </xf>
    <xf numFmtId="0" fontId="18" fillId="6" borderId="2" xfId="2" applyFont="1" applyFill="1" applyBorder="1" applyAlignment="1">
      <alignment horizontal="center" vertical="center" textRotation="90" wrapText="1"/>
    </xf>
    <xf numFmtId="0" fontId="18" fillId="6" borderId="9" xfId="2" applyFont="1" applyFill="1" applyBorder="1" applyAlignment="1">
      <alignment horizontal="center" vertical="center" textRotation="90" wrapText="1"/>
    </xf>
    <xf numFmtId="0" fontId="18" fillId="6" borderId="13" xfId="2" applyFont="1" applyFill="1" applyBorder="1" applyAlignment="1">
      <alignment horizontal="center" vertical="center" textRotation="90" wrapText="1"/>
    </xf>
    <xf numFmtId="0" fontId="18" fillId="0" borderId="3" xfId="2" applyFont="1" applyBorder="1" applyAlignment="1">
      <alignment horizontal="center" vertical="center" wrapText="1"/>
    </xf>
    <xf numFmtId="0" fontId="4" fillId="11" borderId="3" xfId="1" applyFont="1" applyFill="1" applyBorder="1" applyAlignment="1">
      <alignment horizontal="center" vertical="center" wrapText="1"/>
    </xf>
    <xf numFmtId="0" fontId="12" fillId="5" borderId="3" xfId="1" applyFont="1" applyFill="1" applyBorder="1" applyAlignment="1">
      <alignment horizontal="center" textRotation="90" wrapText="1"/>
    </xf>
    <xf numFmtId="0" fontId="1" fillId="5" borderId="3" xfId="1" applyFill="1" applyBorder="1" applyAlignment="1">
      <alignment horizontal="center" wrapText="1"/>
    </xf>
    <xf numFmtId="0" fontId="4" fillId="0" borderId="3" xfId="1" applyFont="1" applyBorder="1" applyAlignment="1">
      <alignment horizontal="center" vertical="center" textRotation="90" wrapText="1"/>
    </xf>
    <xf numFmtId="0" fontId="4" fillId="6" borderId="3" xfId="1" applyFont="1" applyFill="1" applyBorder="1" applyAlignment="1">
      <alignment horizontal="center" vertical="center" textRotation="90" wrapText="1"/>
    </xf>
    <xf numFmtId="0" fontId="4" fillId="6" borderId="3" xfId="1" applyFont="1" applyFill="1" applyBorder="1" applyAlignment="1">
      <alignment horizontal="center" vertical="center"/>
    </xf>
    <xf numFmtId="0" fontId="1" fillId="0" borderId="3" xfId="1" applyBorder="1" applyAlignment="1">
      <alignment horizontal="center" vertical="center"/>
    </xf>
    <xf numFmtId="0" fontId="4" fillId="8" borderId="3" xfId="1" applyFont="1" applyFill="1" applyBorder="1" applyAlignment="1">
      <alignment horizontal="center" vertical="center" textRotation="90" wrapText="1"/>
    </xf>
    <xf numFmtId="0" fontId="4" fillId="3" borderId="3" xfId="1" applyFont="1" applyFill="1" applyBorder="1" applyAlignment="1">
      <alignment horizontal="center" vertical="center" wrapText="1"/>
    </xf>
    <xf numFmtId="0" fontId="4" fillId="10" borderId="3" xfId="1" applyFont="1" applyFill="1" applyBorder="1" applyAlignment="1">
      <alignment horizontal="center" vertical="center" textRotation="90" wrapText="1"/>
    </xf>
    <xf numFmtId="0" fontId="4" fillId="10" borderId="2" xfId="1" applyFont="1" applyFill="1" applyBorder="1" applyAlignment="1">
      <alignment horizontal="center" vertical="center" textRotation="90" wrapText="1"/>
    </xf>
    <xf numFmtId="0" fontId="4" fillId="10" borderId="9" xfId="1" applyFont="1" applyFill="1" applyBorder="1" applyAlignment="1">
      <alignment horizontal="center" vertical="center" textRotation="90" wrapText="1"/>
    </xf>
    <xf numFmtId="0" fontId="1" fillId="0" borderId="13" xfId="1" applyBorder="1" applyAlignment="1">
      <alignment horizontal="center" vertical="center" textRotation="90" wrapText="1"/>
    </xf>
    <xf numFmtId="0" fontId="1" fillId="0" borderId="3" xfId="1" applyBorder="1" applyAlignment="1">
      <alignment horizontal="center" vertical="center" textRotation="90" wrapText="1"/>
    </xf>
    <xf numFmtId="0" fontId="4" fillId="4" borderId="3" xfId="2" applyFont="1" applyFill="1" applyBorder="1" applyAlignment="1">
      <alignment horizontal="center" vertical="center" textRotation="90" wrapText="1"/>
    </xf>
    <xf numFmtId="0" fontId="1" fillId="4" borderId="3" xfId="2" applyFill="1" applyBorder="1" applyAlignment="1">
      <alignment horizontal="center" vertical="center" wrapText="1"/>
    </xf>
    <xf numFmtId="0" fontId="4" fillId="9" borderId="3" xfId="1" applyFont="1" applyFill="1" applyBorder="1" applyAlignment="1">
      <alignment horizontal="center" vertical="center" textRotation="90" wrapText="1"/>
    </xf>
    <xf numFmtId="0" fontId="18" fillId="0" borderId="3" xfId="2" applyFont="1" applyBorder="1" applyAlignment="1">
      <alignment horizontal="center" vertical="center" textRotation="90" wrapText="1"/>
    </xf>
    <xf numFmtId="0" fontId="15" fillId="0" borderId="3" xfId="2" applyFont="1" applyBorder="1" applyAlignment="1">
      <alignment horizontal="center" vertical="center" wrapText="1"/>
    </xf>
    <xf numFmtId="0" fontId="17" fillId="2" borderId="3" xfId="2" applyFont="1" applyFill="1" applyBorder="1" applyAlignment="1">
      <alignment horizontal="center" vertical="center" wrapText="1"/>
    </xf>
    <xf numFmtId="0" fontId="21" fillId="2" borderId="5"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3" xfId="1" applyFont="1" applyFill="1" applyBorder="1" applyAlignment="1">
      <alignment horizontal="center" vertical="center" wrapText="1"/>
    </xf>
    <xf numFmtId="0" fontId="6" fillId="0" borderId="3" xfId="4" applyFont="1" applyBorder="1" applyAlignment="1">
      <alignment horizontal="center"/>
    </xf>
    <xf numFmtId="0" fontId="6" fillId="10" borderId="3" xfId="1" applyFont="1" applyFill="1" applyBorder="1" applyAlignment="1">
      <alignment vertical="center" wrapText="1"/>
    </xf>
    <xf numFmtId="49" fontId="6" fillId="0" borderId="3" xfId="1" applyNumberFormat="1" applyFont="1" applyBorder="1" applyAlignment="1">
      <alignment horizontal="center" vertical="center"/>
    </xf>
    <xf numFmtId="164" fontId="6" fillId="2" borderId="3" xfId="1" applyNumberFormat="1" applyFont="1" applyFill="1" applyBorder="1" applyAlignment="1">
      <alignment horizontal="center" vertical="center" wrapText="1"/>
    </xf>
    <xf numFmtId="164" fontId="6" fillId="6" borderId="3" xfId="1" applyNumberFormat="1" applyFont="1" applyFill="1" applyBorder="1" applyAlignment="1">
      <alignment horizontal="center" vertical="center" wrapText="1"/>
    </xf>
    <xf numFmtId="164" fontId="6" fillId="0" borderId="3" xfId="1" applyNumberFormat="1" applyFont="1" applyBorder="1" applyAlignment="1">
      <alignment horizontal="center" vertical="center" wrapText="1"/>
    </xf>
    <xf numFmtId="164" fontId="21" fillId="2" borderId="3" xfId="1" applyNumberFormat="1" applyFont="1" applyFill="1" applyBorder="1" applyAlignment="1">
      <alignment horizontal="center" vertical="center" wrapText="1"/>
    </xf>
    <xf numFmtId="165" fontId="6" fillId="13" borderId="3" xfId="1" applyNumberFormat="1" applyFont="1" applyFill="1" applyBorder="1" applyAlignment="1">
      <alignment horizontal="center" vertical="center" wrapText="1"/>
    </xf>
    <xf numFmtId="165" fontId="6" fillId="4" borderId="3" xfId="1" applyNumberFormat="1" applyFont="1" applyFill="1" applyBorder="1" applyAlignment="1">
      <alignment horizontal="center" vertical="center" wrapText="1"/>
    </xf>
    <xf numFmtId="164" fontId="6" fillId="5" borderId="3" xfId="1" applyNumberFormat="1" applyFont="1" applyFill="1" applyBorder="1" applyAlignment="1">
      <alignment vertical="center" wrapText="1"/>
    </xf>
    <xf numFmtId="164" fontId="6" fillId="8" borderId="3" xfId="1" applyNumberFormat="1" applyFont="1" applyFill="1" applyBorder="1" applyAlignment="1">
      <alignment horizontal="center" vertical="center" wrapText="1"/>
    </xf>
    <xf numFmtId="0" fontId="6" fillId="6" borderId="3" xfId="1" applyFont="1" applyFill="1" applyBorder="1" applyAlignment="1">
      <alignment vertical="center" wrapText="1"/>
    </xf>
    <xf numFmtId="164" fontId="21" fillId="3" borderId="3" xfId="1" applyNumberFormat="1" applyFont="1" applyFill="1" applyBorder="1" applyAlignment="1">
      <alignment horizontal="center" vertical="center" wrapText="1"/>
    </xf>
    <xf numFmtId="164" fontId="21" fillId="14" borderId="3" xfId="1" applyNumberFormat="1" applyFont="1" applyFill="1" applyBorder="1" applyAlignment="1">
      <alignment horizontal="center" vertical="center" wrapText="1"/>
    </xf>
    <xf numFmtId="164" fontId="6" fillId="0" borderId="0" xfId="1" applyNumberFormat="1" applyFont="1"/>
  </cellXfs>
  <cellStyles count="12">
    <cellStyle name="Normal_Sheet1" xfId="6" xr:uid="{00000000-0005-0000-0000-000000000000}"/>
    <cellStyle name="Обычный" xfId="0" builtinId="0"/>
    <cellStyle name="Обычный 2" xfId="1" xr:uid="{00000000-0005-0000-0000-000002000000}"/>
    <cellStyle name="Обычный 2 2_Объемы  ВМП предложения МЗПО" xfId="7" xr:uid="{00000000-0005-0000-0000-000003000000}"/>
    <cellStyle name="Обычный 2 3" xfId="2" xr:uid="{00000000-0005-0000-0000-000004000000}"/>
    <cellStyle name="Обычный 3" xfId="8" xr:uid="{00000000-0005-0000-0000-000005000000}"/>
    <cellStyle name="Обычный 4" xfId="9" xr:uid="{00000000-0005-0000-0000-000006000000}"/>
    <cellStyle name="Обычный 5" xfId="10" xr:uid="{00000000-0005-0000-0000-000007000000}"/>
    <cellStyle name="Обычный 5 3" xfId="5" xr:uid="{00000000-0005-0000-0000-000008000000}"/>
    <cellStyle name="Обычный_Распределенные объемы на 2013г._кварталы по СМО_с 01.08.2013" xfId="3" xr:uid="{00000000-0005-0000-0000-000009000000}"/>
    <cellStyle name="Обычный_форма4(нов.)" xfId="4" xr:uid="{00000000-0005-0000-0000-00000A000000}"/>
    <cellStyle name="Финансовый 2" xfId="11" xr:uid="{00000000-0005-0000-0000-00000B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3;&#1103;%20&#1057;&#1040;&#1042;&#1048;&#1053;&#1054;&#1042;&#1054;&#1049;%20&#1051;.&#1042;_/0_2010-2023%20&#1055;&#1043;&#1043;/2023%20&#1055;&#1043;&#1043;/&#1058;&#1055;&#1054;&#1052;&#1057;%202023-2025_&#1055;&#1077;&#1085;&#1079;&#1077;&#1085;&#1089;&#1082;&#1072;&#1103;%20&#1086;&#1073;&#1083;&#1072;&#1089;&#1090;&#1100;/&#1091;&#1085;&#1080;&#1092;&#1080;&#1094;&#1080;&#1088;&#1082;&#1072;%20&#1085;&#1072;%202023%20&#1075;/&#1054;&#1073;&#1098;&#1077;&#1084;&#1099;%20&#1087;&#1086;%20&#1072;&#1084;&#1073;&#1091;&#1083;&#1072;&#1090;&#1086;&#1088;&#1085;&#1086;&#1081;%20&#1087;&#1086;&#1084;&#1086;&#1097;&#1080;%20&#1085;&#1072;%202023%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83;&#1103;%20&#1057;&#1040;&#1042;&#1048;&#1053;&#1054;&#1042;&#1054;&#1049;%20&#1051;.&#1042;_/0_2010-2023%20&#1055;&#1043;&#1043;/2023%20&#1055;&#1043;&#1043;/&#1058;&#1055;&#1054;&#1052;&#1057;%202023-2025_&#1055;&#1077;&#1085;&#1079;&#1077;&#1085;&#1089;&#1082;&#1072;&#1103;%20&#1086;&#1073;&#1083;&#1072;&#1089;&#1090;&#1100;/&#1091;&#1085;&#1080;&#1092;&#1080;&#1094;&#1080;&#1088;&#1082;&#1072;%20&#1085;&#1072;%202023%20&#1075;/&#1044;&#1080;&#1072;&#1075;&#1085;&#1086;&#1089;&#1090;&#1080;&#1082;&#1072;%20&#1085;&#1072;%202023%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44;&#1083;&#1103;%20&#1057;&#1040;&#1042;&#1048;&#1053;&#1054;&#1042;&#1054;&#1049;%20&#1051;.&#1042;_/0_2010-2023%20&#1055;&#1043;&#1043;/2023%20&#1055;&#1043;&#1043;/&#1058;&#1055;&#1054;&#1052;&#1057;%202023-2025_&#1055;&#1077;&#1085;&#1079;&#1077;&#1085;&#1089;&#1082;&#1072;&#1103;%20&#1086;&#1073;&#1083;&#1072;&#1089;&#1090;&#1100;/&#1091;&#1085;&#1080;&#1092;&#1080;&#1094;&#1080;&#1088;&#1082;&#1072;%20&#1085;&#1072;%202023%20&#1075;/&#1042;&#1052;&#1055;%20&#1059;&#10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43;&#1072;&#1087;&#1086;&#1085;&#1077;&#1085;&#1082;&#1086;/2022_&#1056;&#1072;&#1089;&#1087;&#1088;&#1077;&#1076;&#1077;&#1083;&#1077;&#1085;&#1080;&#1077;_&#1057;&#1052;&#1054;/13%20&#1055;&#1088;%2019%20&#1086;&#1090;%2012.12.2022/&#1060;&#1072;&#1082;&#1090;/&#1059;&#1085;&#1080;&#1092;&#1080;&#1094;&#1080;&#1088;&#1086;&#1074;&#1072;&#1085;&#1085;&#1072;&#1103;%20&#1092;&#1086;&#1088;&#1084;&#1072;%20(&#1074;%20&#1088;&#1072;&#1079;&#1088;&#1077;&#1079;&#1077;%20&#1057;&#1052;&#1054;)&#1086;&#1073;&#1098;&#1077;&#1084;&#1099;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4;&#1083;&#1103;%20&#1057;&#1040;&#1042;&#1048;&#1053;&#1054;&#1042;&#1054;&#1049;%20&#1051;.&#1042;_/0_2010-2023%20&#1055;&#1043;&#1043;/2023%20&#1055;&#1043;&#1043;/&#1058;&#1055;&#1054;&#1052;&#1057;%202023-2025_&#1055;&#1077;&#1085;&#1079;&#1077;&#1085;&#1089;&#1082;&#1072;&#1103;%20&#1086;&#1073;&#1083;&#1072;&#1089;&#1090;&#1100;/&#1091;&#1085;&#1080;&#1092;&#1080;&#1094;&#1080;&#1088;&#1082;&#1072;%20&#1085;&#1072;%202023%20&#1075;/&#1059;&#1085;&#1080;&#1092;&#1080;&#1094;&#1080;&#1088;&#1086;&#1074;&#1072;&#1085;&#1085;&#1072;&#1103;%20&#1092;&#1086;&#1088;&#1084;&#1072;%20(&#1074;%20&#1088;&#1072;&#1079;&#1088;&#1077;&#1079;&#1077;%20&#1057;&#1052;&#1054;)&#1086;&#1073;&#1098;&#1077;&#1084;&#109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_АПП_профил_для Унифиц"/>
      <sheetName val="Дисп ВН_2 этап_2022 год"/>
      <sheetName val="2023_АПП_забол_ПРОЕКТ ТП"/>
      <sheetName val="НМП_на 2023 год (в ТПОМС)"/>
    </sheetNames>
    <sheetDataSet>
      <sheetData sheetId="0"/>
      <sheetData sheetId="1">
        <row r="7">
          <cell r="M7">
            <v>0</v>
          </cell>
        </row>
        <row r="8">
          <cell r="M8">
            <v>0</v>
          </cell>
        </row>
        <row r="9">
          <cell r="M9">
            <v>0</v>
          </cell>
        </row>
        <row r="10">
          <cell r="M10">
            <v>0</v>
          </cell>
        </row>
        <row r="11">
          <cell r="M11">
            <v>0</v>
          </cell>
        </row>
        <row r="13">
          <cell r="M13">
            <v>24081</v>
          </cell>
        </row>
        <row r="14">
          <cell r="M14">
            <v>0</v>
          </cell>
        </row>
        <row r="15">
          <cell r="M15">
            <v>0</v>
          </cell>
        </row>
        <row r="16">
          <cell r="M16">
            <v>0</v>
          </cell>
        </row>
        <row r="17">
          <cell r="M17">
            <v>0</v>
          </cell>
        </row>
        <row r="18">
          <cell r="M18">
            <v>0</v>
          </cell>
        </row>
        <row r="20">
          <cell r="M20">
            <v>0</v>
          </cell>
        </row>
        <row r="21">
          <cell r="M21">
            <v>0</v>
          </cell>
        </row>
        <row r="22">
          <cell r="M22">
            <v>2258</v>
          </cell>
        </row>
        <row r="24">
          <cell r="M24">
            <v>1522</v>
          </cell>
        </row>
        <row r="25">
          <cell r="M25">
            <v>1628</v>
          </cell>
        </row>
        <row r="26">
          <cell r="M26">
            <v>947</v>
          </cell>
        </row>
        <row r="27">
          <cell r="M27">
            <v>458</v>
          </cell>
        </row>
        <row r="28">
          <cell r="M28">
            <v>145</v>
          </cell>
        </row>
        <row r="29">
          <cell r="M29">
            <v>725</v>
          </cell>
        </row>
        <row r="30">
          <cell r="M30">
            <v>1797</v>
          </cell>
        </row>
        <row r="31">
          <cell r="M31">
            <v>1080</v>
          </cell>
        </row>
        <row r="32">
          <cell r="M32">
            <v>1107</v>
          </cell>
        </row>
        <row r="33">
          <cell r="M33">
            <v>1777</v>
          </cell>
        </row>
        <row r="34">
          <cell r="M34">
            <v>1221</v>
          </cell>
        </row>
        <row r="35">
          <cell r="M35">
            <v>2347</v>
          </cell>
        </row>
        <row r="36">
          <cell r="M36">
            <v>205</v>
          </cell>
        </row>
        <row r="37">
          <cell r="M37">
            <v>3670</v>
          </cell>
        </row>
        <row r="38">
          <cell r="M38">
            <v>948</v>
          </cell>
        </row>
        <row r="39">
          <cell r="M39">
            <v>381</v>
          </cell>
        </row>
        <row r="40">
          <cell r="M40">
            <v>2975</v>
          </cell>
        </row>
        <row r="41">
          <cell r="M41">
            <v>794</v>
          </cell>
        </row>
        <row r="42">
          <cell r="M42">
            <v>0</v>
          </cell>
        </row>
        <row r="43">
          <cell r="M43">
            <v>0</v>
          </cell>
        </row>
        <row r="44">
          <cell r="M44">
            <v>0</v>
          </cell>
        </row>
        <row r="45">
          <cell r="M45">
            <v>0</v>
          </cell>
        </row>
        <row r="46">
          <cell r="M46">
            <v>0</v>
          </cell>
        </row>
        <row r="47">
          <cell r="M47">
            <v>0</v>
          </cell>
        </row>
        <row r="48">
          <cell r="M48">
            <v>0</v>
          </cell>
        </row>
        <row r="51">
          <cell r="M51">
            <v>0</v>
          </cell>
        </row>
        <row r="53">
          <cell r="M53">
            <v>416</v>
          </cell>
        </row>
        <row r="54">
          <cell r="M54">
            <v>0</v>
          </cell>
        </row>
        <row r="55">
          <cell r="M55">
            <v>0</v>
          </cell>
        </row>
        <row r="56">
          <cell r="M56">
            <v>0</v>
          </cell>
        </row>
        <row r="57">
          <cell r="M57">
            <v>2</v>
          </cell>
        </row>
        <row r="59">
          <cell r="M59">
            <v>0</v>
          </cell>
        </row>
        <row r="60">
          <cell r="M60">
            <v>192</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85">
          <cell r="M85">
            <v>0</v>
          </cell>
        </row>
        <row r="86">
          <cell r="M86">
            <v>0</v>
          </cell>
        </row>
        <row r="87">
          <cell r="M87">
            <v>0</v>
          </cell>
        </row>
        <row r="88">
          <cell r="M88">
            <v>0</v>
          </cell>
        </row>
        <row r="89">
          <cell r="M89">
            <v>0</v>
          </cell>
        </row>
        <row r="90">
          <cell r="M90">
            <v>0</v>
          </cell>
        </row>
        <row r="91">
          <cell r="M91">
            <v>0</v>
          </cell>
        </row>
        <row r="92">
          <cell r="M92">
            <v>0</v>
          </cell>
        </row>
        <row r="93">
          <cell r="M93">
            <v>0</v>
          </cell>
        </row>
        <row r="94">
          <cell r="M94">
            <v>0</v>
          </cell>
        </row>
        <row r="95">
          <cell r="M95">
            <v>0</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Т, МРТ_расходы"/>
      <sheetName val="УЗИ (V+расх)"/>
      <sheetName val="Эндоскопия_расчет (V+расх)"/>
      <sheetName val="Паталого-анатомич (V+расх)"/>
      <sheetName val="Молекулярно-генетические"/>
      <sheetName val="КОВИД"/>
    </sheetNames>
    <sheetDataSet>
      <sheetData sheetId="0" refreshError="1"/>
      <sheetData sheetId="1" refreshError="1"/>
      <sheetData sheetId="2">
        <row r="5">
          <cell r="C5">
            <v>4300</v>
          </cell>
          <cell r="D5">
            <v>493</v>
          </cell>
        </row>
        <row r="6">
          <cell r="C6">
            <v>812</v>
          </cell>
          <cell r="D6">
            <v>0</v>
          </cell>
        </row>
        <row r="7">
          <cell r="C7">
            <v>1230</v>
          </cell>
          <cell r="D7">
            <v>104</v>
          </cell>
        </row>
        <row r="8">
          <cell r="C8">
            <v>0</v>
          </cell>
          <cell r="D8">
            <v>0</v>
          </cell>
        </row>
        <row r="9">
          <cell r="C9">
            <v>0</v>
          </cell>
          <cell r="D9">
            <v>0</v>
          </cell>
        </row>
        <row r="11">
          <cell r="C11">
            <v>8195</v>
          </cell>
          <cell r="D11">
            <v>617</v>
          </cell>
        </row>
        <row r="12">
          <cell r="C12">
            <v>0</v>
          </cell>
          <cell r="D12">
            <v>0</v>
          </cell>
        </row>
        <row r="13">
          <cell r="C13">
            <v>0</v>
          </cell>
          <cell r="D13">
            <v>0</v>
          </cell>
        </row>
        <row r="14">
          <cell r="C14">
            <v>0</v>
          </cell>
          <cell r="D14">
            <v>0</v>
          </cell>
        </row>
        <row r="15">
          <cell r="C15">
            <v>0</v>
          </cell>
          <cell r="D15">
            <v>0</v>
          </cell>
        </row>
        <row r="16">
          <cell r="C16">
            <v>734</v>
          </cell>
          <cell r="D16">
            <v>0</v>
          </cell>
        </row>
        <row r="18">
          <cell r="C18">
            <v>0</v>
          </cell>
          <cell r="D18">
            <v>0</v>
          </cell>
        </row>
        <row r="19">
          <cell r="C19">
            <v>549</v>
          </cell>
          <cell r="D19">
            <v>0</v>
          </cell>
        </row>
        <row r="20">
          <cell r="C20">
            <v>2170</v>
          </cell>
          <cell r="D20">
            <v>12</v>
          </cell>
        </row>
        <row r="22">
          <cell r="C22">
            <v>305</v>
          </cell>
          <cell r="D22">
            <v>0</v>
          </cell>
        </row>
        <row r="23">
          <cell r="C23">
            <v>869</v>
          </cell>
          <cell r="D23">
            <v>0</v>
          </cell>
        </row>
        <row r="24">
          <cell r="C24">
            <v>532</v>
          </cell>
          <cell r="D24">
            <v>0</v>
          </cell>
        </row>
        <row r="25">
          <cell r="C25">
            <v>148</v>
          </cell>
          <cell r="D25">
            <v>21</v>
          </cell>
        </row>
        <row r="26">
          <cell r="C26">
            <v>0</v>
          </cell>
          <cell r="D26">
            <v>0</v>
          </cell>
        </row>
        <row r="27">
          <cell r="C27">
            <v>79</v>
          </cell>
          <cell r="D27">
            <v>0</v>
          </cell>
        </row>
        <row r="28">
          <cell r="C28">
            <v>1263</v>
          </cell>
          <cell r="D28">
            <v>131</v>
          </cell>
        </row>
        <row r="29">
          <cell r="C29">
            <v>304</v>
          </cell>
          <cell r="D29">
            <v>46</v>
          </cell>
        </row>
        <row r="30">
          <cell r="C30">
            <v>381</v>
          </cell>
          <cell r="D30">
            <v>0</v>
          </cell>
        </row>
        <row r="31">
          <cell r="C31">
            <v>441</v>
          </cell>
          <cell r="D31">
            <v>0</v>
          </cell>
        </row>
        <row r="32">
          <cell r="C32">
            <v>938</v>
          </cell>
          <cell r="D32">
            <v>43</v>
          </cell>
        </row>
        <row r="33">
          <cell r="C33">
            <v>1722</v>
          </cell>
          <cell r="D33">
            <v>0</v>
          </cell>
        </row>
        <row r="34">
          <cell r="C34">
            <v>2338</v>
          </cell>
          <cell r="D34">
            <v>160</v>
          </cell>
        </row>
        <row r="35">
          <cell r="C35">
            <v>1154</v>
          </cell>
          <cell r="D35">
            <v>124</v>
          </cell>
        </row>
        <row r="36">
          <cell r="C36">
            <v>0</v>
          </cell>
          <cell r="D36">
            <v>0</v>
          </cell>
        </row>
        <row r="37">
          <cell r="C37">
            <v>269</v>
          </cell>
          <cell r="D37">
            <v>123</v>
          </cell>
        </row>
        <row r="38">
          <cell r="C38">
            <v>2672</v>
          </cell>
          <cell r="D38">
            <v>205</v>
          </cell>
        </row>
        <row r="39">
          <cell r="C39">
            <v>0</v>
          </cell>
          <cell r="D39">
            <v>0</v>
          </cell>
        </row>
        <row r="40">
          <cell r="C40">
            <v>0</v>
          </cell>
          <cell r="D40">
            <v>0</v>
          </cell>
        </row>
        <row r="41">
          <cell r="C41">
            <v>0</v>
          </cell>
          <cell r="D41">
            <v>0</v>
          </cell>
        </row>
        <row r="42">
          <cell r="C42">
            <v>0</v>
          </cell>
          <cell r="D42">
            <v>0</v>
          </cell>
        </row>
        <row r="43">
          <cell r="C43">
            <v>0</v>
          </cell>
          <cell r="D43">
            <v>0</v>
          </cell>
        </row>
        <row r="44">
          <cell r="C44">
            <v>0</v>
          </cell>
          <cell r="D44">
            <v>0</v>
          </cell>
        </row>
        <row r="45">
          <cell r="C45">
            <v>0</v>
          </cell>
          <cell r="D45">
            <v>0</v>
          </cell>
        </row>
        <row r="46">
          <cell r="C46">
            <v>0</v>
          </cell>
          <cell r="D46">
            <v>0</v>
          </cell>
        </row>
        <row r="49">
          <cell r="C49">
            <v>0</v>
          </cell>
          <cell r="D49">
            <v>0</v>
          </cell>
        </row>
        <row r="51">
          <cell r="C51">
            <v>1511</v>
          </cell>
          <cell r="D51">
            <v>62</v>
          </cell>
        </row>
        <row r="52">
          <cell r="C52">
            <v>0</v>
          </cell>
          <cell r="D52">
            <v>0</v>
          </cell>
        </row>
        <row r="53">
          <cell r="C53">
            <v>0</v>
          </cell>
          <cell r="D53">
            <v>0</v>
          </cell>
        </row>
        <row r="54">
          <cell r="C54">
            <v>1061</v>
          </cell>
          <cell r="D54">
            <v>0</v>
          </cell>
        </row>
        <row r="55">
          <cell r="C55">
            <v>483</v>
          </cell>
          <cell r="D55">
            <v>0</v>
          </cell>
        </row>
        <row r="57">
          <cell r="C57">
            <v>174</v>
          </cell>
          <cell r="D57">
            <v>0</v>
          </cell>
        </row>
        <row r="58">
          <cell r="C58">
            <v>1452</v>
          </cell>
          <cell r="D58">
            <v>144</v>
          </cell>
        </row>
        <row r="59">
          <cell r="C59">
            <v>0</v>
          </cell>
          <cell r="D59">
            <v>0</v>
          </cell>
        </row>
        <row r="60">
          <cell r="C60">
            <v>0</v>
          </cell>
          <cell r="D60">
            <v>0</v>
          </cell>
        </row>
        <row r="61">
          <cell r="C61">
            <v>0</v>
          </cell>
          <cell r="D61">
            <v>0</v>
          </cell>
        </row>
        <row r="62">
          <cell r="C62">
            <v>0</v>
          </cell>
          <cell r="D62">
            <v>0</v>
          </cell>
        </row>
        <row r="63">
          <cell r="C63">
            <v>0</v>
          </cell>
          <cell r="D63">
            <v>0</v>
          </cell>
        </row>
        <row r="64">
          <cell r="C64">
            <v>0</v>
          </cell>
          <cell r="D64">
            <v>0</v>
          </cell>
        </row>
        <row r="65">
          <cell r="C65">
            <v>0</v>
          </cell>
          <cell r="D65">
            <v>0</v>
          </cell>
        </row>
        <row r="66">
          <cell r="C66">
            <v>0</v>
          </cell>
          <cell r="D66">
            <v>0</v>
          </cell>
        </row>
        <row r="67">
          <cell r="C67">
            <v>0</v>
          </cell>
          <cell r="D67">
            <v>0</v>
          </cell>
        </row>
        <row r="68">
          <cell r="C68">
            <v>0</v>
          </cell>
          <cell r="D68">
            <v>0</v>
          </cell>
        </row>
        <row r="69">
          <cell r="C69">
            <v>0</v>
          </cell>
          <cell r="D69">
            <v>0</v>
          </cell>
        </row>
        <row r="70">
          <cell r="C70">
            <v>0</v>
          </cell>
          <cell r="D70">
            <v>0</v>
          </cell>
        </row>
        <row r="71">
          <cell r="C71">
            <v>144</v>
          </cell>
          <cell r="D71">
            <v>144</v>
          </cell>
        </row>
        <row r="72">
          <cell r="C72">
            <v>0</v>
          </cell>
          <cell r="D72">
            <v>0</v>
          </cell>
        </row>
        <row r="73">
          <cell r="C73">
            <v>0</v>
          </cell>
          <cell r="D73">
            <v>0</v>
          </cell>
        </row>
        <row r="74">
          <cell r="C74">
            <v>0</v>
          </cell>
          <cell r="D74">
            <v>0</v>
          </cell>
        </row>
        <row r="75">
          <cell r="C75">
            <v>0</v>
          </cell>
          <cell r="D75">
            <v>0</v>
          </cell>
        </row>
        <row r="76">
          <cell r="C76">
            <v>0</v>
          </cell>
          <cell r="D76">
            <v>0</v>
          </cell>
        </row>
        <row r="77">
          <cell r="C77">
            <v>0</v>
          </cell>
          <cell r="D77">
            <v>0</v>
          </cell>
        </row>
        <row r="78">
          <cell r="C78">
            <v>0</v>
          </cell>
          <cell r="D78">
            <v>0</v>
          </cell>
        </row>
        <row r="79">
          <cell r="C79">
            <v>0</v>
          </cell>
          <cell r="D79">
            <v>0</v>
          </cell>
        </row>
        <row r="80">
          <cell r="C80">
            <v>0</v>
          </cell>
          <cell r="D80">
            <v>0</v>
          </cell>
        </row>
        <row r="81">
          <cell r="C81">
            <v>0</v>
          </cell>
          <cell r="D81">
            <v>0</v>
          </cell>
        </row>
        <row r="82">
          <cell r="C82">
            <v>0</v>
          </cell>
          <cell r="D82">
            <v>0</v>
          </cell>
        </row>
        <row r="83">
          <cell r="C83">
            <v>0</v>
          </cell>
          <cell r="D83">
            <v>0</v>
          </cell>
        </row>
        <row r="84">
          <cell r="C84">
            <v>0</v>
          </cell>
          <cell r="D84">
            <v>0</v>
          </cell>
        </row>
        <row r="85">
          <cell r="C85">
            <v>0</v>
          </cell>
          <cell r="D85">
            <v>0</v>
          </cell>
        </row>
        <row r="86">
          <cell r="C86">
            <v>0</v>
          </cell>
          <cell r="D86">
            <v>0</v>
          </cell>
        </row>
        <row r="87">
          <cell r="C87">
            <v>0</v>
          </cell>
          <cell r="D87">
            <v>0</v>
          </cell>
        </row>
        <row r="88">
          <cell r="C88">
            <v>0</v>
          </cell>
          <cell r="D88">
            <v>0</v>
          </cell>
        </row>
        <row r="89">
          <cell r="C89">
            <v>0</v>
          </cell>
          <cell r="D89">
            <v>0</v>
          </cell>
        </row>
        <row r="90">
          <cell r="C90">
            <v>0</v>
          </cell>
          <cell r="D90">
            <v>0</v>
          </cell>
        </row>
        <row r="91">
          <cell r="C91">
            <v>0</v>
          </cell>
          <cell r="D91">
            <v>0</v>
          </cell>
        </row>
        <row r="92">
          <cell r="C92">
            <v>0</v>
          </cell>
          <cell r="D92">
            <v>0</v>
          </cell>
        </row>
        <row r="93">
          <cell r="C93">
            <v>344</v>
          </cell>
          <cell r="D93">
            <v>247</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МП УФ"/>
    </sheetNames>
    <sheetDataSet>
      <sheetData sheetId="0">
        <row r="17">
          <cell r="D17">
            <v>2129</v>
          </cell>
        </row>
        <row r="18">
          <cell r="D18">
            <v>81</v>
          </cell>
        </row>
        <row r="19">
          <cell r="D19">
            <v>1635</v>
          </cell>
        </row>
        <row r="20">
          <cell r="D20">
            <v>0</v>
          </cell>
        </row>
        <row r="21">
          <cell r="D21">
            <v>16</v>
          </cell>
        </row>
        <row r="23">
          <cell r="D23">
            <v>0</v>
          </cell>
        </row>
        <row r="24">
          <cell r="D24">
            <v>1808</v>
          </cell>
        </row>
        <row r="25">
          <cell r="D25">
            <v>0</v>
          </cell>
        </row>
        <row r="26">
          <cell r="D26">
            <v>0</v>
          </cell>
        </row>
        <row r="27">
          <cell r="D27">
            <v>0</v>
          </cell>
        </row>
        <row r="28">
          <cell r="D28">
            <v>0</v>
          </cell>
        </row>
        <row r="30">
          <cell r="D30">
            <v>0</v>
          </cell>
        </row>
        <row r="31">
          <cell r="D31">
            <v>70</v>
          </cell>
        </row>
        <row r="32">
          <cell r="D32">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50</v>
          </cell>
        </row>
        <row r="54">
          <cell r="D54">
            <v>0</v>
          </cell>
        </row>
        <row r="55">
          <cell r="D55">
            <v>0</v>
          </cell>
        </row>
        <row r="56">
          <cell r="D56">
            <v>0</v>
          </cell>
        </row>
        <row r="57">
          <cell r="D57">
            <v>0</v>
          </cell>
        </row>
        <row r="58">
          <cell r="D58">
            <v>0</v>
          </cell>
        </row>
        <row r="63">
          <cell r="D63">
            <v>0</v>
          </cell>
        </row>
        <row r="64">
          <cell r="D64">
            <v>0</v>
          </cell>
        </row>
        <row r="65">
          <cell r="D65">
            <v>0</v>
          </cell>
        </row>
        <row r="66">
          <cell r="D66">
            <v>0</v>
          </cell>
        </row>
        <row r="67">
          <cell r="D67">
            <v>0</v>
          </cell>
        </row>
        <row r="69">
          <cell r="D69">
            <v>0</v>
          </cell>
        </row>
        <row r="70">
          <cell r="D70">
            <v>181</v>
          </cell>
        </row>
        <row r="71">
          <cell r="D71">
            <v>50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205</v>
          </cell>
        </row>
        <row r="83">
          <cell r="D83">
            <v>0</v>
          </cell>
        </row>
        <row r="84">
          <cell r="D84">
            <v>0</v>
          </cell>
        </row>
        <row r="85">
          <cell r="D85">
            <v>0</v>
          </cell>
        </row>
        <row r="86">
          <cell r="D86">
            <v>0</v>
          </cell>
        </row>
        <row r="87">
          <cell r="D87">
            <v>0</v>
          </cell>
        </row>
        <row r="88">
          <cell r="D88">
            <v>60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row r="101">
          <cell r="D101">
            <v>0</v>
          </cell>
        </row>
        <row r="102">
          <cell r="D102">
            <v>0</v>
          </cell>
        </row>
        <row r="103">
          <cell r="D103">
            <v>0</v>
          </cell>
        </row>
        <row r="104">
          <cell r="D104">
            <v>0</v>
          </cell>
        </row>
        <row r="105">
          <cell r="D105">
            <v>0</v>
          </cell>
        </row>
        <row r="108">
          <cell r="D108">
            <v>809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4"/>
      <sheetName val="SK6"/>
      <sheetName val="Итого"/>
      <sheetName val="Межтеры"/>
      <sheetName val="Итого с межтерами"/>
    </sheetNames>
    <sheetDataSet>
      <sheetData sheetId="0" refreshError="1"/>
      <sheetData sheetId="1" refreshError="1"/>
      <sheetData sheetId="2">
        <row r="11">
          <cell r="U11">
            <v>661</v>
          </cell>
        </row>
        <row r="12">
          <cell r="U12">
            <v>0</v>
          </cell>
        </row>
        <row r="13">
          <cell r="U13">
            <v>0</v>
          </cell>
        </row>
        <row r="14">
          <cell r="U14">
            <v>0</v>
          </cell>
        </row>
        <row r="15">
          <cell r="U15">
            <v>0</v>
          </cell>
        </row>
        <row r="18">
          <cell r="U18">
            <v>0</v>
          </cell>
        </row>
        <row r="19">
          <cell r="U19">
            <v>0</v>
          </cell>
        </row>
        <row r="20">
          <cell r="U20">
            <v>0</v>
          </cell>
        </row>
        <row r="21">
          <cell r="U21">
            <v>0</v>
          </cell>
        </row>
        <row r="22">
          <cell r="U22">
            <v>0</v>
          </cell>
        </row>
        <row r="24">
          <cell r="U24">
            <v>0</v>
          </cell>
        </row>
        <row r="25">
          <cell r="U25">
            <v>0</v>
          </cell>
        </row>
        <row r="26">
          <cell r="U26">
            <v>0</v>
          </cell>
        </row>
        <row r="28">
          <cell r="U28">
            <v>0</v>
          </cell>
        </row>
        <row r="29">
          <cell r="U29">
            <v>0</v>
          </cell>
        </row>
        <row r="30">
          <cell r="U30">
            <v>0</v>
          </cell>
        </row>
        <row r="31">
          <cell r="U31">
            <v>0</v>
          </cell>
        </row>
        <row r="32">
          <cell r="U32">
            <v>0</v>
          </cell>
        </row>
        <row r="33">
          <cell r="U33">
            <v>0</v>
          </cell>
        </row>
        <row r="34">
          <cell r="U34">
            <v>0</v>
          </cell>
        </row>
        <row r="35">
          <cell r="U35">
            <v>0</v>
          </cell>
        </row>
        <row r="36">
          <cell r="U36">
            <v>0</v>
          </cell>
        </row>
        <row r="37">
          <cell r="U37">
            <v>0</v>
          </cell>
        </row>
        <row r="38">
          <cell r="U38">
            <v>0</v>
          </cell>
        </row>
        <row r="39">
          <cell r="U39">
            <v>0</v>
          </cell>
        </row>
        <row r="40">
          <cell r="U40">
            <v>0</v>
          </cell>
        </row>
        <row r="41">
          <cell r="U41">
            <v>0</v>
          </cell>
        </row>
        <row r="42">
          <cell r="U42">
            <v>0</v>
          </cell>
        </row>
        <row r="43">
          <cell r="U43">
            <v>0</v>
          </cell>
        </row>
        <row r="44">
          <cell r="U44">
            <v>0</v>
          </cell>
        </row>
        <row r="45">
          <cell r="U45">
            <v>0</v>
          </cell>
        </row>
        <row r="46">
          <cell r="U46">
            <v>0</v>
          </cell>
        </row>
        <row r="47">
          <cell r="U47">
            <v>0</v>
          </cell>
        </row>
        <row r="48">
          <cell r="U48">
            <v>0</v>
          </cell>
        </row>
        <row r="49">
          <cell r="U49">
            <v>0</v>
          </cell>
        </row>
        <row r="50">
          <cell r="U50">
            <v>0</v>
          </cell>
        </row>
        <row r="51">
          <cell r="U51">
            <v>0</v>
          </cell>
        </row>
        <row r="52">
          <cell r="U52">
            <v>0</v>
          </cell>
        </row>
        <row r="55">
          <cell r="U55">
            <v>0</v>
          </cell>
        </row>
        <row r="57">
          <cell r="U57">
            <v>0</v>
          </cell>
        </row>
        <row r="58">
          <cell r="U58">
            <v>0</v>
          </cell>
        </row>
        <row r="59">
          <cell r="U59">
            <v>0</v>
          </cell>
        </row>
        <row r="60">
          <cell r="U60">
            <v>0</v>
          </cell>
        </row>
        <row r="61">
          <cell r="U61">
            <v>0</v>
          </cell>
        </row>
        <row r="63">
          <cell r="U63">
            <v>0</v>
          </cell>
        </row>
        <row r="64">
          <cell r="U64">
            <v>0</v>
          </cell>
        </row>
        <row r="65">
          <cell r="U65">
            <v>0</v>
          </cell>
        </row>
        <row r="66">
          <cell r="U66">
            <v>0</v>
          </cell>
        </row>
        <row r="67">
          <cell r="U67">
            <v>0</v>
          </cell>
        </row>
        <row r="68">
          <cell r="U68">
            <v>0</v>
          </cell>
        </row>
        <row r="69">
          <cell r="U69">
            <v>0</v>
          </cell>
        </row>
        <row r="70">
          <cell r="U70">
            <v>0</v>
          </cell>
        </row>
        <row r="71">
          <cell r="U71">
            <v>0</v>
          </cell>
        </row>
        <row r="72">
          <cell r="U72">
            <v>0</v>
          </cell>
        </row>
        <row r="73">
          <cell r="U73">
            <v>0</v>
          </cell>
        </row>
        <row r="74">
          <cell r="U74">
            <v>0</v>
          </cell>
        </row>
        <row r="75">
          <cell r="U75">
            <v>0</v>
          </cell>
        </row>
        <row r="76">
          <cell r="U76">
            <v>0</v>
          </cell>
        </row>
        <row r="77">
          <cell r="U77">
            <v>0</v>
          </cell>
        </row>
        <row r="78">
          <cell r="U78">
            <v>0</v>
          </cell>
        </row>
        <row r="79">
          <cell r="U79">
            <v>0</v>
          </cell>
        </row>
        <row r="80">
          <cell r="U80">
            <v>0</v>
          </cell>
        </row>
        <row r="81">
          <cell r="U81">
            <v>0</v>
          </cell>
        </row>
        <row r="82">
          <cell r="U82">
            <v>0</v>
          </cell>
        </row>
        <row r="83">
          <cell r="U83">
            <v>0</v>
          </cell>
        </row>
        <row r="84">
          <cell r="U84">
            <v>0</v>
          </cell>
        </row>
        <row r="85">
          <cell r="U85">
            <v>0</v>
          </cell>
        </row>
        <row r="86">
          <cell r="U86">
            <v>0</v>
          </cell>
        </row>
        <row r="87">
          <cell r="U87">
            <v>0</v>
          </cell>
        </row>
        <row r="88">
          <cell r="U88">
            <v>0</v>
          </cell>
        </row>
        <row r="89">
          <cell r="U89">
            <v>0</v>
          </cell>
        </row>
        <row r="90">
          <cell r="U90">
            <v>0</v>
          </cell>
        </row>
        <row r="91">
          <cell r="U91">
            <v>0</v>
          </cell>
        </row>
        <row r="92">
          <cell r="U92">
            <v>0</v>
          </cell>
        </row>
        <row r="93">
          <cell r="U93">
            <v>0</v>
          </cell>
        </row>
        <row r="94">
          <cell r="U94">
            <v>0</v>
          </cell>
        </row>
        <row r="95">
          <cell r="U95">
            <v>0</v>
          </cell>
        </row>
        <row r="96">
          <cell r="U96">
            <v>0</v>
          </cell>
        </row>
        <row r="97">
          <cell r="U97">
            <v>0</v>
          </cell>
        </row>
        <row r="98">
          <cell r="U98">
            <v>0</v>
          </cell>
        </row>
        <row r="99">
          <cell r="U99">
            <v>0</v>
          </cell>
        </row>
        <row r="102">
          <cell r="U102">
            <v>0</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4"/>
      <sheetName val="SK6"/>
      <sheetName val="Итого"/>
      <sheetName val="Межтеры"/>
      <sheetName val="Итого с межтерами"/>
    </sheetNames>
    <sheetDataSet>
      <sheetData sheetId="0" refreshError="1"/>
      <sheetData sheetId="1" refreshError="1"/>
      <sheetData sheetId="2">
        <row r="102">
          <cell r="K102">
            <v>0</v>
          </cell>
          <cell r="L102">
            <v>0</v>
          </cell>
          <cell r="M102">
            <v>0</v>
          </cell>
          <cell r="N102">
            <v>0</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B3FF"/>
  </sheetPr>
  <dimension ref="A1:FM116"/>
  <sheetViews>
    <sheetView tabSelected="1" zoomScale="60" zoomScaleNormal="60" zoomScaleSheetLayoutView="40" workbookViewId="0">
      <pane xSplit="5" ySplit="18" topLeftCell="F19" activePane="bottomRight" state="frozen"/>
      <selection activeCell="V15" sqref="V15"/>
      <selection pane="topRight" activeCell="V15" sqref="V15"/>
      <selection pane="bottomLeft" activeCell="V15" sqref="V15"/>
      <selection pane="bottomRight" activeCell="A21" sqref="A21:XFD21"/>
    </sheetView>
  </sheetViews>
  <sheetFormatPr defaultRowHeight="23.25" x14ac:dyDescent="0.35"/>
  <cols>
    <col min="1" max="1" width="5.5703125" style="1" customWidth="1"/>
    <col min="2" max="2" width="92.140625" style="1" customWidth="1"/>
    <col min="3" max="3" width="8.42578125" style="1" hidden="1" customWidth="1"/>
    <col min="4" max="4" width="22.7109375" style="1" customWidth="1"/>
    <col min="5" max="5" width="24.140625" style="1" customWidth="1"/>
    <col min="6" max="6" width="22.7109375" style="1" customWidth="1"/>
    <col min="7" max="7" width="22.42578125" style="1" customWidth="1"/>
    <col min="8" max="8" width="24.5703125" style="1" customWidth="1"/>
    <col min="9" max="9" width="23.7109375" style="1" customWidth="1"/>
    <col min="10" max="14" width="22.7109375" style="1" customWidth="1"/>
    <col min="15" max="16" width="25.28515625" style="1" customWidth="1"/>
    <col min="17" max="17" width="23.7109375" style="1" customWidth="1"/>
    <col min="18" max="18" width="20.140625" style="1" customWidth="1"/>
    <col min="19" max="19" width="25.85546875" style="1" customWidth="1"/>
    <col min="20" max="20" width="21.28515625" style="1" customWidth="1"/>
    <col min="21" max="21" width="20.140625" style="1" customWidth="1"/>
    <col min="22" max="22" width="30.7109375" style="1" customWidth="1"/>
    <col min="23" max="23" width="23.140625" style="1" customWidth="1"/>
    <col min="24" max="24" width="20.7109375" style="1" customWidth="1"/>
    <col min="25" max="25" width="19" style="1" customWidth="1"/>
    <col min="26" max="26" width="19.28515625" style="1" customWidth="1"/>
    <col min="27" max="27" width="20.140625" style="1" customWidth="1"/>
    <col min="28" max="28" width="27.140625" style="1" customWidth="1"/>
    <col min="29" max="29" width="23.140625" style="1" customWidth="1"/>
    <col min="30" max="30" width="22.85546875" style="1" customWidth="1"/>
    <col min="31" max="31" width="39.85546875" style="1" customWidth="1"/>
    <col min="32" max="32" width="24" style="1" customWidth="1"/>
    <col min="33" max="33" width="30.5703125" style="1" customWidth="1"/>
    <col min="34" max="34" width="21.42578125" style="1" customWidth="1"/>
    <col min="35" max="35" width="29.5703125" style="1" customWidth="1"/>
    <col min="36" max="36" width="26.5703125" style="1" customWidth="1"/>
    <col min="37" max="39" width="18.28515625" style="1" customWidth="1"/>
    <col min="40" max="40" width="25.28515625" style="1" customWidth="1"/>
    <col min="41" max="41" width="26.28515625" style="1" customWidth="1"/>
    <col min="42" max="43" width="25.28515625" style="1" customWidth="1"/>
    <col min="44" max="44" width="23.28515625" style="1" customWidth="1"/>
    <col min="45" max="45" width="21.140625" style="1" customWidth="1"/>
    <col min="46" max="48" width="28.42578125" style="1" customWidth="1"/>
    <col min="49" max="49" width="22.7109375" style="1" customWidth="1"/>
    <col min="50" max="50" width="20.85546875" style="1" customWidth="1"/>
    <col min="51" max="51" width="20.7109375" style="1" customWidth="1"/>
    <col min="52" max="52" width="18.7109375" style="1" customWidth="1"/>
    <col min="53" max="53" width="23.85546875" style="1" customWidth="1"/>
    <col min="54" max="54" width="19.85546875" style="1" customWidth="1"/>
    <col min="55" max="55" width="20.42578125" style="1" customWidth="1"/>
    <col min="56" max="56" width="17.28515625" style="1" customWidth="1"/>
    <col min="57" max="57" width="16.42578125" style="1" customWidth="1"/>
    <col min="58" max="58" width="21" style="1" customWidth="1"/>
    <col min="59" max="59" width="16.42578125" style="1" customWidth="1"/>
    <col min="60" max="60" width="16.140625" style="1" customWidth="1"/>
    <col min="61" max="61" width="22.42578125" style="1" customWidth="1"/>
    <col min="62" max="62" width="21.28515625" style="1" customWidth="1"/>
    <col min="63" max="63" width="18.7109375" style="1" customWidth="1"/>
    <col min="64" max="64" width="15.85546875" style="1" customWidth="1"/>
    <col min="65" max="65" width="16.7109375" style="1" customWidth="1"/>
    <col min="66" max="66" width="17.5703125" style="1" customWidth="1"/>
    <col min="67" max="67" width="21.140625" style="1" customWidth="1"/>
    <col min="68" max="68" width="19.42578125" style="1" customWidth="1"/>
    <col min="69" max="69" width="20.5703125" style="1" customWidth="1"/>
    <col min="70" max="70" width="18.28515625" style="1" customWidth="1"/>
    <col min="71" max="71" width="17.5703125" style="1" customWidth="1"/>
    <col min="72" max="72" width="21.42578125" style="1" customWidth="1"/>
    <col min="73" max="73" width="19.5703125" style="1" customWidth="1"/>
    <col min="74" max="74" width="25.5703125" style="1" customWidth="1"/>
    <col min="75" max="75" width="23.7109375" style="1" customWidth="1"/>
    <col min="76" max="76" width="28.42578125" style="1" customWidth="1"/>
    <col min="77" max="77" width="25.28515625" style="1" customWidth="1"/>
    <col min="78" max="78" width="17.28515625" style="1" customWidth="1"/>
    <col min="79" max="79" width="17.85546875" style="1" customWidth="1"/>
    <col min="80" max="80" width="16.140625" style="1" customWidth="1"/>
    <col min="81" max="81" width="15.28515625" style="1" customWidth="1"/>
    <col min="82" max="82" width="15" style="1" customWidth="1"/>
    <col min="83" max="83" width="13.85546875" style="1" customWidth="1"/>
    <col min="84" max="84" width="14.7109375" style="1" customWidth="1"/>
    <col min="85" max="85" width="15" style="1" customWidth="1"/>
    <col min="86" max="86" width="13" style="1" customWidth="1"/>
    <col min="87" max="87" width="15.140625" style="1" customWidth="1"/>
    <col min="88" max="88" width="12" style="1" customWidth="1"/>
    <col min="89" max="89" width="15.85546875" style="1" customWidth="1"/>
    <col min="90" max="90" width="16.42578125" style="1" customWidth="1"/>
    <col min="91" max="91" width="14.140625" style="1" customWidth="1"/>
    <col min="92" max="92" width="14.42578125" style="1" customWidth="1"/>
    <col min="93" max="93" width="14.140625" style="1" customWidth="1"/>
    <col min="94" max="94" width="17.5703125" style="1" customWidth="1"/>
    <col min="95" max="95" width="14.42578125" style="1" customWidth="1"/>
    <col min="96" max="96" width="15.5703125" style="1" customWidth="1"/>
    <col min="97" max="97" width="12.7109375" style="1" customWidth="1"/>
    <col min="98" max="98" width="17.28515625" style="1" customWidth="1"/>
    <col min="99" max="99" width="15.85546875" style="1" customWidth="1"/>
    <col min="100" max="100" width="15" style="1" customWidth="1"/>
    <col min="101" max="102" width="16.140625" style="1" customWidth="1"/>
    <col min="103" max="103" width="14.140625" style="1" customWidth="1"/>
    <col min="104" max="105" width="14.42578125" style="1" customWidth="1"/>
    <col min="106" max="106" width="13.5703125" style="1" customWidth="1"/>
    <col min="107" max="107" width="15.5703125" style="1" customWidth="1"/>
    <col min="108" max="108" width="16.7109375" style="1" customWidth="1"/>
    <col min="109" max="109" width="17.28515625" style="1" customWidth="1"/>
    <col min="110" max="110" width="14.42578125" style="1" customWidth="1"/>
    <col min="111" max="111" width="15.85546875" style="1" customWidth="1"/>
    <col min="112" max="112" width="14.85546875" style="1" customWidth="1"/>
    <col min="113" max="114" width="14.140625" style="1" customWidth="1"/>
    <col min="115" max="115" width="15.28515625" style="1" customWidth="1"/>
    <col min="116" max="116" width="14.7109375" style="1" customWidth="1"/>
    <col min="117" max="117" width="16.140625" style="1" customWidth="1"/>
    <col min="118" max="118" width="17" style="1" customWidth="1"/>
    <col min="119" max="120" width="17.85546875" style="1" customWidth="1"/>
    <col min="121" max="123" width="21.140625" style="1" customWidth="1"/>
    <col min="124" max="124" width="25.28515625" style="1" customWidth="1"/>
    <col min="125" max="125" width="23.28515625" style="1" customWidth="1"/>
    <col min="126" max="126" width="20.140625" style="1" customWidth="1"/>
    <col min="127" max="137" width="15.42578125" style="1" customWidth="1"/>
    <col min="138" max="138" width="18.85546875" style="1" customWidth="1"/>
    <col min="139" max="139" width="15.42578125" style="1" customWidth="1"/>
    <col min="140" max="140" width="18.28515625" style="1" customWidth="1"/>
    <col min="141" max="143" width="15.42578125" style="1" customWidth="1"/>
    <col min="144" max="144" width="18.28515625" style="1" customWidth="1"/>
    <col min="145" max="145" width="20.5703125" style="1" customWidth="1"/>
    <col min="146" max="146" width="25.140625" style="1" customWidth="1"/>
    <col min="147" max="154" width="15.42578125" style="1" customWidth="1"/>
    <col min="155" max="158" width="18.7109375" style="1" customWidth="1"/>
    <col min="159" max="161" width="15.42578125" style="1" customWidth="1"/>
    <col min="162" max="162" width="16" style="1" customWidth="1"/>
    <col min="163" max="163" width="18" style="1" customWidth="1"/>
    <col min="164" max="164" width="15.7109375" style="1" customWidth="1"/>
    <col min="165" max="165" width="14.140625" style="1" customWidth="1"/>
    <col min="166" max="166" width="19" style="1" customWidth="1"/>
    <col min="167" max="167" width="21.85546875" style="1" customWidth="1"/>
    <col min="168" max="168" width="12.85546875" style="1" customWidth="1"/>
    <col min="169" max="169" width="9.140625" style="3"/>
    <col min="170" max="16384" width="9.140625" style="1"/>
  </cols>
  <sheetData>
    <row r="1" spans="1:169" ht="43.5" customHeight="1" x14ac:dyDescent="0.5">
      <c r="B1" s="2"/>
      <c r="O1" s="1" t="s">
        <v>311</v>
      </c>
    </row>
    <row r="2" spans="1:169" s="4" customFormat="1" ht="15" hidden="1" customHeight="1" x14ac:dyDescent="0.45">
      <c r="FM2" s="3"/>
    </row>
    <row r="3" spans="1:169" s="5" customFormat="1" ht="8.25" hidden="1" customHeight="1" x14ac:dyDescent="0.4">
      <c r="FM3" s="3"/>
    </row>
    <row r="4" spans="1:169" s="6" customFormat="1" ht="53.25" hidden="1" customHeight="1" x14ac:dyDescent="0.4">
      <c r="B4" s="7"/>
      <c r="FI4" s="8"/>
      <c r="FJ4" s="8"/>
      <c r="FK4" s="8"/>
      <c r="FL4" s="8"/>
      <c r="FM4" s="3"/>
    </row>
    <row r="5" spans="1:169" s="9" customFormat="1" ht="76.5" customHeight="1" x14ac:dyDescent="0.55000000000000004">
      <c r="B5" s="10"/>
      <c r="C5" s="11"/>
      <c r="D5" s="74" t="s">
        <v>0</v>
      </c>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12"/>
      <c r="AW5" s="13" t="s">
        <v>1</v>
      </c>
      <c r="BZ5" s="5">
        <v>6.6</v>
      </c>
      <c r="CA5" s="9">
        <v>5.6</v>
      </c>
      <c r="CB5" s="9">
        <v>9.1</v>
      </c>
      <c r="CC5" s="9">
        <v>10.8</v>
      </c>
      <c r="CD5" s="9">
        <v>13</v>
      </c>
      <c r="CF5" s="9">
        <v>12.3</v>
      </c>
      <c r="CG5" s="9">
        <v>10.8</v>
      </c>
      <c r="CH5" s="9">
        <v>10.8</v>
      </c>
      <c r="CI5" s="9">
        <v>8.9</v>
      </c>
      <c r="CJ5" s="9">
        <v>8.9</v>
      </c>
      <c r="CK5" s="9">
        <v>11.6</v>
      </c>
      <c r="CL5" s="9">
        <v>7.1</v>
      </c>
      <c r="CN5" s="9">
        <v>10.8</v>
      </c>
      <c r="CO5" s="9">
        <v>9.9</v>
      </c>
      <c r="CP5" s="9">
        <v>12.1</v>
      </c>
      <c r="CQ5" s="9">
        <v>10.7</v>
      </c>
      <c r="CR5" s="9">
        <v>12.1</v>
      </c>
      <c r="CS5" s="9">
        <v>11.5</v>
      </c>
      <c r="CT5" s="9">
        <v>10.8</v>
      </c>
      <c r="CV5" s="9">
        <v>7.6</v>
      </c>
      <c r="CW5" s="9">
        <v>6</v>
      </c>
      <c r="CX5" s="9">
        <v>8.6</v>
      </c>
      <c r="CY5" s="9">
        <v>11.3</v>
      </c>
      <c r="CZ5" s="9">
        <v>13.1</v>
      </c>
      <c r="DA5" s="9">
        <v>10.3</v>
      </c>
      <c r="DB5" s="9">
        <v>7.7</v>
      </c>
      <c r="DC5" s="9">
        <v>10.1</v>
      </c>
      <c r="DD5" s="9">
        <v>13.3</v>
      </c>
      <c r="DE5" s="9">
        <v>11.1</v>
      </c>
      <c r="DF5" s="9">
        <v>8.9</v>
      </c>
      <c r="DG5" s="9">
        <v>8.9</v>
      </c>
      <c r="DH5" s="9">
        <v>8.9</v>
      </c>
      <c r="DI5" s="9">
        <v>13.5</v>
      </c>
      <c r="DJ5" s="9">
        <v>7.7</v>
      </c>
      <c r="DK5" s="9">
        <v>11.6</v>
      </c>
      <c r="DL5" s="9">
        <v>10.1</v>
      </c>
      <c r="DM5" s="9">
        <v>16.5</v>
      </c>
      <c r="DO5" s="9">
        <v>14</v>
      </c>
      <c r="DQ5" s="4"/>
      <c r="DR5" s="4"/>
      <c r="DS5" s="4"/>
      <c r="DT5" s="4"/>
      <c r="DU5" s="4">
        <v>8.6</v>
      </c>
      <c r="DV5" s="4">
        <v>28</v>
      </c>
      <c r="DW5" s="4">
        <v>8.6</v>
      </c>
      <c r="DX5" s="4">
        <v>28</v>
      </c>
      <c r="DY5" s="4"/>
      <c r="DZ5" s="4"/>
      <c r="EA5" s="4"/>
      <c r="EB5" s="4"/>
      <c r="EC5" s="4"/>
      <c r="ED5" s="4"/>
      <c r="EE5" s="4"/>
      <c r="EF5" s="4"/>
      <c r="EG5" s="4"/>
      <c r="EH5" s="4"/>
      <c r="EI5" s="4"/>
      <c r="EJ5" s="4"/>
      <c r="EK5" s="4"/>
      <c r="EL5" s="4"/>
      <c r="EM5" s="4"/>
      <c r="EN5" s="4"/>
      <c r="EO5" s="4"/>
      <c r="EP5" s="4"/>
      <c r="EQ5" s="14"/>
      <c r="ER5" s="15"/>
      <c r="ES5" s="15"/>
      <c r="ET5" s="15"/>
      <c r="EU5" s="15"/>
      <c r="EV5" s="15"/>
      <c r="EW5" s="15"/>
      <c r="EX5" s="15"/>
      <c r="EY5" s="15"/>
      <c r="EZ5" s="15"/>
      <c r="FA5" s="15"/>
      <c r="FB5" s="15"/>
      <c r="FC5" s="15"/>
      <c r="FD5" s="15"/>
      <c r="FE5" s="15">
        <v>16.5</v>
      </c>
      <c r="FF5" s="15"/>
      <c r="FG5" s="4">
        <v>30</v>
      </c>
      <c r="FH5" s="4">
        <v>30.4</v>
      </c>
      <c r="FI5" s="4">
        <v>30.4</v>
      </c>
      <c r="FJ5" s="4"/>
      <c r="FK5" s="12"/>
      <c r="FL5" s="12"/>
    </row>
    <row r="6" spans="1:169" s="3" customFormat="1" ht="39.75" customHeight="1" x14ac:dyDescent="0.35">
      <c r="A6" s="76" t="s">
        <v>2</v>
      </c>
      <c r="B6" s="76" t="s">
        <v>3</v>
      </c>
      <c r="C6" s="79" t="s">
        <v>4</v>
      </c>
      <c r="D6" s="81" t="s">
        <v>5</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2"/>
      <c r="BU6" s="83"/>
      <c r="BV6" s="83"/>
      <c r="BW6" s="83"/>
      <c r="BX6" s="84" t="s">
        <v>6</v>
      </c>
      <c r="BY6" s="85"/>
      <c r="BZ6" s="106" t="s">
        <v>7</v>
      </c>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6" t="s">
        <v>8</v>
      </c>
      <c r="DQ6" s="108" t="s">
        <v>9</v>
      </c>
      <c r="DR6" s="17"/>
      <c r="DS6" s="108" t="s">
        <v>10</v>
      </c>
      <c r="DT6" s="111" t="s">
        <v>11</v>
      </c>
      <c r="DU6" s="114" t="s">
        <v>12</v>
      </c>
      <c r="DV6" s="115"/>
      <c r="DW6" s="120" t="s">
        <v>7</v>
      </c>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8" t="s">
        <v>13</v>
      </c>
      <c r="FG6" s="128"/>
      <c r="FH6" s="128"/>
      <c r="FI6" s="128"/>
      <c r="FJ6" s="129" t="s">
        <v>14</v>
      </c>
      <c r="FK6" s="79" t="s">
        <v>15</v>
      </c>
      <c r="FL6" s="79" t="s">
        <v>16</v>
      </c>
    </row>
    <row r="7" spans="1:169" s="3" customFormat="1" ht="42.75" customHeight="1" x14ac:dyDescent="0.35">
      <c r="A7" s="77"/>
      <c r="B7" s="77"/>
      <c r="C7" s="80"/>
      <c r="D7" s="104" t="s">
        <v>17</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82"/>
      <c r="AP7" s="104" t="s">
        <v>18</v>
      </c>
      <c r="AQ7" s="92" t="s">
        <v>7</v>
      </c>
      <c r="AR7" s="92"/>
      <c r="AS7" s="82"/>
      <c r="AT7" s="104" t="s">
        <v>19</v>
      </c>
      <c r="AU7" s="92" t="s">
        <v>7</v>
      </c>
      <c r="AV7" s="92"/>
      <c r="AW7" s="92"/>
      <c r="AX7" s="92"/>
      <c r="AY7" s="92"/>
      <c r="AZ7" s="92"/>
      <c r="BA7" s="92"/>
      <c r="BB7" s="92"/>
      <c r="BC7" s="91" t="s">
        <v>20</v>
      </c>
      <c r="BD7" s="92" t="s">
        <v>8</v>
      </c>
      <c r="BE7" s="92"/>
      <c r="BF7" s="93" t="s">
        <v>21</v>
      </c>
      <c r="BG7" s="93"/>
      <c r="BH7" s="93"/>
      <c r="BI7" s="93"/>
      <c r="BJ7" s="93"/>
      <c r="BK7" s="93"/>
      <c r="BL7" s="93"/>
      <c r="BM7" s="93"/>
      <c r="BN7" s="93"/>
      <c r="BO7" s="93"/>
      <c r="BP7" s="93"/>
      <c r="BQ7" s="93"/>
      <c r="BR7" s="93"/>
      <c r="BS7" s="93"/>
      <c r="BT7" s="82"/>
      <c r="BU7" s="83"/>
      <c r="BV7" s="83"/>
      <c r="BW7" s="76" t="s">
        <v>22</v>
      </c>
      <c r="BX7" s="86"/>
      <c r="BY7" s="87"/>
      <c r="BZ7" s="122" t="s">
        <v>23</v>
      </c>
      <c r="CA7" s="18" t="s">
        <v>7</v>
      </c>
      <c r="CB7" s="122" t="s">
        <v>24</v>
      </c>
      <c r="CC7" s="122" t="s">
        <v>25</v>
      </c>
      <c r="CD7" s="122" t="s">
        <v>26</v>
      </c>
      <c r="CE7" s="19"/>
      <c r="CF7" s="125" t="s">
        <v>27</v>
      </c>
      <c r="CG7" s="122" t="s">
        <v>28</v>
      </c>
      <c r="CH7" s="122" t="s">
        <v>29</v>
      </c>
      <c r="CI7" s="122" t="s">
        <v>30</v>
      </c>
      <c r="CJ7" s="122" t="s">
        <v>31</v>
      </c>
      <c r="CK7" s="122" t="s">
        <v>32</v>
      </c>
      <c r="CL7" s="122" t="s">
        <v>33</v>
      </c>
      <c r="CM7" s="18" t="s">
        <v>7</v>
      </c>
      <c r="CN7" s="122" t="s">
        <v>34</v>
      </c>
      <c r="CO7" s="122" t="s">
        <v>35</v>
      </c>
      <c r="CP7" s="122" t="s">
        <v>36</v>
      </c>
      <c r="CQ7" s="122" t="s">
        <v>37</v>
      </c>
      <c r="CR7" s="122" t="s">
        <v>38</v>
      </c>
      <c r="CS7" s="122" t="s">
        <v>39</v>
      </c>
      <c r="CT7" s="122" t="s">
        <v>40</v>
      </c>
      <c r="CU7" s="18" t="s">
        <v>7</v>
      </c>
      <c r="CV7" s="122" t="s">
        <v>41</v>
      </c>
      <c r="CW7" s="122" t="s">
        <v>42</v>
      </c>
      <c r="CX7" s="122" t="s">
        <v>43</v>
      </c>
      <c r="CY7" s="122" t="s">
        <v>44</v>
      </c>
      <c r="CZ7" s="122" t="s">
        <v>45</v>
      </c>
      <c r="DA7" s="122" t="s">
        <v>46</v>
      </c>
      <c r="DB7" s="122" t="s">
        <v>47</v>
      </c>
      <c r="DC7" s="122" t="s">
        <v>48</v>
      </c>
      <c r="DD7" s="122" t="s">
        <v>49</v>
      </c>
      <c r="DE7" s="122" t="s">
        <v>50</v>
      </c>
      <c r="DF7" s="122" t="s">
        <v>51</v>
      </c>
      <c r="DG7" s="122" t="s">
        <v>52</v>
      </c>
      <c r="DH7" s="122" t="s">
        <v>53</v>
      </c>
      <c r="DI7" s="122" t="s">
        <v>54</v>
      </c>
      <c r="DJ7" s="132" t="s">
        <v>55</v>
      </c>
      <c r="DK7" s="122" t="s">
        <v>56</v>
      </c>
      <c r="DL7" s="122" t="s">
        <v>57</v>
      </c>
      <c r="DM7" s="122" t="s">
        <v>58</v>
      </c>
      <c r="DN7" s="135" t="s">
        <v>7</v>
      </c>
      <c r="DO7" s="125" t="s">
        <v>59</v>
      </c>
      <c r="DP7" s="111" t="s">
        <v>60</v>
      </c>
      <c r="DQ7" s="109"/>
      <c r="DR7" s="109" t="s">
        <v>61</v>
      </c>
      <c r="DS7" s="109"/>
      <c r="DT7" s="112"/>
      <c r="DU7" s="116"/>
      <c r="DV7" s="117"/>
      <c r="DW7" s="140" t="s">
        <v>23</v>
      </c>
      <c r="DX7" s="18" t="s">
        <v>7</v>
      </c>
      <c r="DY7" s="122" t="s">
        <v>24</v>
      </c>
      <c r="DZ7" s="122" t="s">
        <v>25</v>
      </c>
      <c r="EA7" s="122" t="s">
        <v>26</v>
      </c>
      <c r="EB7" s="18"/>
      <c r="EC7" s="122" t="s">
        <v>27</v>
      </c>
      <c r="ED7" s="122" t="s">
        <v>62</v>
      </c>
      <c r="EE7" s="122" t="s">
        <v>30</v>
      </c>
      <c r="EF7" s="122" t="s">
        <v>32</v>
      </c>
      <c r="EG7" s="122" t="s">
        <v>33</v>
      </c>
      <c r="EH7" s="122" t="s">
        <v>34</v>
      </c>
      <c r="EI7" s="122" t="s">
        <v>35</v>
      </c>
      <c r="EJ7" s="122" t="s">
        <v>36</v>
      </c>
      <c r="EK7" s="122" t="s">
        <v>37</v>
      </c>
      <c r="EL7" s="140" t="s">
        <v>63</v>
      </c>
      <c r="EM7" s="20" t="s">
        <v>7</v>
      </c>
      <c r="EN7" s="140" t="s">
        <v>64</v>
      </c>
      <c r="EO7" s="143" t="s">
        <v>7</v>
      </c>
      <c r="EP7" s="143"/>
      <c r="EQ7" s="143"/>
      <c r="ER7" s="122" t="s">
        <v>41</v>
      </c>
      <c r="ES7" s="122" t="s">
        <v>42</v>
      </c>
      <c r="ET7" s="122" t="s">
        <v>43</v>
      </c>
      <c r="EU7" s="122" t="s">
        <v>44</v>
      </c>
      <c r="EV7" s="122" t="s">
        <v>45</v>
      </c>
      <c r="EW7" s="122" t="s">
        <v>46</v>
      </c>
      <c r="EX7" s="122" t="s">
        <v>48</v>
      </c>
      <c r="EY7" s="137" t="s">
        <v>65</v>
      </c>
      <c r="EZ7" s="122" t="s">
        <v>51</v>
      </c>
      <c r="FA7" s="122" t="s">
        <v>66</v>
      </c>
      <c r="FB7" s="122" t="s">
        <v>67</v>
      </c>
      <c r="FC7" s="122" t="s">
        <v>56</v>
      </c>
      <c r="FD7" s="122" t="s">
        <v>57</v>
      </c>
      <c r="FE7" s="122" t="s">
        <v>58</v>
      </c>
      <c r="FF7" s="145" t="s">
        <v>68</v>
      </c>
      <c r="FG7" s="128" t="s">
        <v>69</v>
      </c>
      <c r="FH7" s="128"/>
      <c r="FI7" s="82"/>
      <c r="FJ7" s="130"/>
      <c r="FK7" s="80"/>
      <c r="FL7" s="80"/>
    </row>
    <row r="8" spans="1:169" s="23" customFormat="1" ht="52.5" customHeight="1" x14ac:dyDescent="0.25">
      <c r="A8" s="77"/>
      <c r="B8" s="77"/>
      <c r="C8" s="80"/>
      <c r="D8" s="82"/>
      <c r="E8" s="95" t="s">
        <v>70</v>
      </c>
      <c r="F8" s="92" t="s">
        <v>7</v>
      </c>
      <c r="G8" s="92"/>
      <c r="H8" s="92"/>
      <c r="I8" s="92"/>
      <c r="J8" s="95" t="s">
        <v>71</v>
      </c>
      <c r="K8" s="92" t="s">
        <v>7</v>
      </c>
      <c r="L8" s="92"/>
      <c r="M8" s="92"/>
      <c r="N8" s="92"/>
      <c r="O8" s="95" t="s">
        <v>72</v>
      </c>
      <c r="P8" s="92" t="s">
        <v>7</v>
      </c>
      <c r="Q8" s="92"/>
      <c r="R8" s="92"/>
      <c r="S8" s="92" t="s">
        <v>73</v>
      </c>
      <c r="T8" s="92" t="s">
        <v>74</v>
      </c>
      <c r="U8" s="92" t="s">
        <v>75</v>
      </c>
      <c r="V8" s="98" t="s">
        <v>76</v>
      </c>
      <c r="W8" s="95" t="s">
        <v>77</v>
      </c>
      <c r="X8" s="99" t="s">
        <v>7</v>
      </c>
      <c r="Y8" s="100"/>
      <c r="Z8" s="101"/>
      <c r="AA8" s="95" t="s">
        <v>78</v>
      </c>
      <c r="AB8" s="102" t="s">
        <v>7</v>
      </c>
      <c r="AC8" s="102"/>
      <c r="AD8" s="95" t="s">
        <v>79</v>
      </c>
      <c r="AE8" s="102" t="s">
        <v>7</v>
      </c>
      <c r="AF8" s="102"/>
      <c r="AG8" s="102"/>
      <c r="AH8" s="102"/>
      <c r="AI8" s="92" t="s">
        <v>80</v>
      </c>
      <c r="AJ8" s="92" t="s">
        <v>81</v>
      </c>
      <c r="AK8" s="95" t="s">
        <v>82</v>
      </c>
      <c r="AL8" s="102" t="s">
        <v>7</v>
      </c>
      <c r="AM8" s="102"/>
      <c r="AN8" s="92" t="s">
        <v>83</v>
      </c>
      <c r="AO8" s="92" t="s">
        <v>84</v>
      </c>
      <c r="AP8" s="82"/>
      <c r="AQ8" s="147" t="s">
        <v>85</v>
      </c>
      <c r="AR8" s="147" t="s">
        <v>86</v>
      </c>
      <c r="AS8" s="147" t="s">
        <v>87</v>
      </c>
      <c r="AT8" s="82"/>
      <c r="AU8" s="148" t="s">
        <v>88</v>
      </c>
      <c r="AV8" s="21"/>
      <c r="AW8" s="92" t="s">
        <v>7</v>
      </c>
      <c r="AX8" s="92"/>
      <c r="AY8" s="92"/>
      <c r="AZ8" s="92"/>
      <c r="BA8" s="22" t="s">
        <v>89</v>
      </c>
      <c r="BB8" s="147" t="s">
        <v>90</v>
      </c>
      <c r="BC8" s="91"/>
      <c r="BD8" s="147" t="s">
        <v>91</v>
      </c>
      <c r="BE8" s="147" t="s">
        <v>92</v>
      </c>
      <c r="BF8" s="151" t="s">
        <v>93</v>
      </c>
      <c r="BG8" s="102" t="s">
        <v>7</v>
      </c>
      <c r="BH8" s="102"/>
      <c r="BI8" s="102"/>
      <c r="BJ8" s="102"/>
      <c r="BK8" s="151" t="s">
        <v>94</v>
      </c>
      <c r="BL8" s="92" t="s">
        <v>7</v>
      </c>
      <c r="BM8" s="92"/>
      <c r="BN8" s="160" t="s">
        <v>95</v>
      </c>
      <c r="BO8" s="151" t="s">
        <v>96</v>
      </c>
      <c r="BP8" s="92" t="s">
        <v>7</v>
      </c>
      <c r="BQ8" s="92"/>
      <c r="BR8" s="147" t="s">
        <v>97</v>
      </c>
      <c r="BS8" s="147" t="s">
        <v>98</v>
      </c>
      <c r="BT8" s="147" t="s">
        <v>312</v>
      </c>
      <c r="BU8" s="147" t="s">
        <v>99</v>
      </c>
      <c r="BV8" s="147" t="s">
        <v>100</v>
      </c>
      <c r="BW8" s="77"/>
      <c r="BX8" s="88"/>
      <c r="BY8" s="87"/>
      <c r="BZ8" s="123"/>
      <c r="CA8" s="123" t="s">
        <v>101</v>
      </c>
      <c r="CB8" s="123"/>
      <c r="CC8" s="123"/>
      <c r="CD8" s="123"/>
      <c r="CE8" s="158"/>
      <c r="CF8" s="126"/>
      <c r="CG8" s="123"/>
      <c r="CH8" s="123"/>
      <c r="CI8" s="123"/>
      <c r="CJ8" s="123"/>
      <c r="CK8" s="123"/>
      <c r="CL8" s="123"/>
      <c r="CM8" s="123" t="s">
        <v>102</v>
      </c>
      <c r="CN8" s="123"/>
      <c r="CO8" s="123"/>
      <c r="CP8" s="123"/>
      <c r="CQ8" s="123"/>
      <c r="CR8" s="123"/>
      <c r="CS8" s="123"/>
      <c r="CT8" s="123"/>
      <c r="CU8" s="123" t="s">
        <v>103</v>
      </c>
      <c r="CV8" s="123"/>
      <c r="CW8" s="123"/>
      <c r="CX8" s="123"/>
      <c r="CY8" s="123"/>
      <c r="CZ8" s="123"/>
      <c r="DA8" s="123"/>
      <c r="DB8" s="123"/>
      <c r="DC8" s="123"/>
      <c r="DD8" s="123"/>
      <c r="DE8" s="123"/>
      <c r="DF8" s="123"/>
      <c r="DG8" s="123"/>
      <c r="DH8" s="123"/>
      <c r="DI8" s="123"/>
      <c r="DJ8" s="133"/>
      <c r="DK8" s="123"/>
      <c r="DL8" s="123"/>
      <c r="DM8" s="123"/>
      <c r="DN8" s="136"/>
      <c r="DO8" s="126"/>
      <c r="DP8" s="112"/>
      <c r="DQ8" s="109"/>
      <c r="DR8" s="109"/>
      <c r="DS8" s="109"/>
      <c r="DT8" s="113"/>
      <c r="DU8" s="116"/>
      <c r="DV8" s="117"/>
      <c r="DW8" s="141"/>
      <c r="DX8" s="122" t="s">
        <v>104</v>
      </c>
      <c r="DY8" s="123"/>
      <c r="DZ8" s="123"/>
      <c r="EA8" s="123"/>
      <c r="EB8" s="122"/>
      <c r="EC8" s="123"/>
      <c r="ED8" s="123"/>
      <c r="EE8" s="123"/>
      <c r="EF8" s="123"/>
      <c r="EG8" s="123"/>
      <c r="EH8" s="123"/>
      <c r="EI8" s="123"/>
      <c r="EJ8" s="123"/>
      <c r="EK8" s="123"/>
      <c r="EL8" s="141"/>
      <c r="EM8" s="125" t="s">
        <v>105</v>
      </c>
      <c r="EN8" s="141"/>
      <c r="EO8" s="122" t="s">
        <v>106</v>
      </c>
      <c r="EP8" s="18" t="s">
        <v>107</v>
      </c>
      <c r="EQ8" s="122" t="s">
        <v>108</v>
      </c>
      <c r="ER8" s="123"/>
      <c r="ES8" s="123"/>
      <c r="ET8" s="123"/>
      <c r="EU8" s="123"/>
      <c r="EV8" s="123"/>
      <c r="EW8" s="123"/>
      <c r="EX8" s="123"/>
      <c r="EY8" s="138"/>
      <c r="EZ8" s="123"/>
      <c r="FA8" s="123"/>
      <c r="FB8" s="123"/>
      <c r="FC8" s="123"/>
      <c r="FD8" s="123"/>
      <c r="FE8" s="123"/>
      <c r="FF8" s="146"/>
      <c r="FG8" s="153" t="s">
        <v>109</v>
      </c>
      <c r="FH8" s="153" t="s">
        <v>110</v>
      </c>
      <c r="FI8" s="154" t="s">
        <v>111</v>
      </c>
      <c r="FJ8" s="130"/>
      <c r="FK8" s="80"/>
      <c r="FL8" s="80"/>
    </row>
    <row r="9" spans="1:169" s="24" customFormat="1" ht="58.5" customHeight="1" x14ac:dyDescent="0.25">
      <c r="A9" s="77"/>
      <c r="B9" s="77"/>
      <c r="C9" s="80"/>
      <c r="D9" s="82"/>
      <c r="E9" s="96"/>
      <c r="F9" s="92" t="s">
        <v>112</v>
      </c>
      <c r="G9" s="92" t="s">
        <v>113</v>
      </c>
      <c r="H9" s="92" t="s">
        <v>114</v>
      </c>
      <c r="I9" s="22" t="s">
        <v>89</v>
      </c>
      <c r="J9" s="96"/>
      <c r="K9" s="92" t="s">
        <v>112</v>
      </c>
      <c r="L9" s="92" t="s">
        <v>113</v>
      </c>
      <c r="M9" s="92" t="s">
        <v>115</v>
      </c>
      <c r="N9" s="22" t="s">
        <v>89</v>
      </c>
      <c r="O9" s="96"/>
      <c r="P9" s="92" t="s">
        <v>112</v>
      </c>
      <c r="Q9" s="92" t="s">
        <v>113</v>
      </c>
      <c r="R9" s="92" t="s">
        <v>116</v>
      </c>
      <c r="S9" s="97"/>
      <c r="T9" s="97"/>
      <c r="U9" s="92"/>
      <c r="V9" s="98"/>
      <c r="W9" s="96"/>
      <c r="X9" s="92" t="s">
        <v>117</v>
      </c>
      <c r="Y9" s="92" t="s">
        <v>118</v>
      </c>
      <c r="Z9" s="92" t="s">
        <v>119</v>
      </c>
      <c r="AA9" s="96"/>
      <c r="AB9" s="92" t="s">
        <v>120</v>
      </c>
      <c r="AC9" s="144" t="s">
        <v>121</v>
      </c>
      <c r="AD9" s="149"/>
      <c r="AE9" s="92" t="s">
        <v>122</v>
      </c>
      <c r="AF9" s="22" t="s">
        <v>123</v>
      </c>
      <c r="AG9" s="144" t="s">
        <v>124</v>
      </c>
      <c r="AH9" s="144" t="s">
        <v>125</v>
      </c>
      <c r="AI9" s="92"/>
      <c r="AJ9" s="92"/>
      <c r="AK9" s="95"/>
      <c r="AL9" s="147" t="s">
        <v>126</v>
      </c>
      <c r="AM9" s="147" t="s">
        <v>127</v>
      </c>
      <c r="AN9" s="102"/>
      <c r="AO9" s="92"/>
      <c r="AP9" s="82"/>
      <c r="AQ9" s="97"/>
      <c r="AR9" s="97"/>
      <c r="AS9" s="97"/>
      <c r="AT9" s="82"/>
      <c r="AU9" s="96"/>
      <c r="AV9" s="147" t="s">
        <v>128</v>
      </c>
      <c r="AW9" s="147" t="s">
        <v>112</v>
      </c>
      <c r="AX9" s="147" t="s">
        <v>113</v>
      </c>
      <c r="AY9" s="147" t="s">
        <v>129</v>
      </c>
      <c r="AZ9" s="147" t="s">
        <v>130</v>
      </c>
      <c r="BA9" s="152" t="s">
        <v>131</v>
      </c>
      <c r="BB9" s="97"/>
      <c r="BC9" s="91"/>
      <c r="BD9" s="147"/>
      <c r="BE9" s="147"/>
      <c r="BF9" s="151"/>
      <c r="BG9" s="147" t="s">
        <v>132</v>
      </c>
      <c r="BH9" s="147" t="s">
        <v>133</v>
      </c>
      <c r="BI9" s="147" t="s">
        <v>134</v>
      </c>
      <c r="BJ9" s="147" t="s">
        <v>135</v>
      </c>
      <c r="BK9" s="151"/>
      <c r="BL9" s="147" t="s">
        <v>136</v>
      </c>
      <c r="BM9" s="147" t="s">
        <v>137</v>
      </c>
      <c r="BN9" s="160"/>
      <c r="BO9" s="151"/>
      <c r="BP9" s="147" t="s">
        <v>138</v>
      </c>
      <c r="BQ9" s="147" t="s">
        <v>139</v>
      </c>
      <c r="BR9" s="147"/>
      <c r="BS9" s="147"/>
      <c r="BT9" s="157"/>
      <c r="BU9" s="147"/>
      <c r="BV9" s="147"/>
      <c r="BW9" s="77"/>
      <c r="BX9" s="88"/>
      <c r="BY9" s="87"/>
      <c r="BZ9" s="123"/>
      <c r="CA9" s="123"/>
      <c r="CB9" s="123"/>
      <c r="CC9" s="123"/>
      <c r="CD9" s="123"/>
      <c r="CE9" s="159"/>
      <c r="CF9" s="126"/>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33"/>
      <c r="DK9" s="123"/>
      <c r="DL9" s="123"/>
      <c r="DM9" s="123"/>
      <c r="DN9" s="126" t="s">
        <v>140</v>
      </c>
      <c r="DO9" s="126"/>
      <c r="DP9" s="112"/>
      <c r="DQ9" s="109"/>
      <c r="DR9" s="109"/>
      <c r="DS9" s="109"/>
      <c r="DT9" s="143" t="s">
        <v>141</v>
      </c>
      <c r="DU9" s="116"/>
      <c r="DV9" s="117"/>
      <c r="DW9" s="141"/>
      <c r="DX9" s="123"/>
      <c r="DY9" s="123"/>
      <c r="DZ9" s="123"/>
      <c r="EA9" s="123"/>
      <c r="EB9" s="123"/>
      <c r="EC9" s="123"/>
      <c r="ED9" s="123"/>
      <c r="EE9" s="123"/>
      <c r="EF9" s="123"/>
      <c r="EG9" s="123"/>
      <c r="EH9" s="123"/>
      <c r="EI9" s="123"/>
      <c r="EJ9" s="123"/>
      <c r="EK9" s="123"/>
      <c r="EL9" s="141"/>
      <c r="EM9" s="126"/>
      <c r="EN9" s="141"/>
      <c r="EO9" s="123"/>
      <c r="EP9" s="161" t="s">
        <v>142</v>
      </c>
      <c r="EQ9" s="123"/>
      <c r="ER9" s="123"/>
      <c r="ES9" s="123"/>
      <c r="ET9" s="123"/>
      <c r="EU9" s="123"/>
      <c r="EV9" s="123"/>
      <c r="EW9" s="123"/>
      <c r="EX9" s="123"/>
      <c r="EY9" s="138"/>
      <c r="EZ9" s="123"/>
      <c r="FA9" s="123"/>
      <c r="FB9" s="123"/>
      <c r="FC9" s="123"/>
      <c r="FD9" s="123"/>
      <c r="FE9" s="123"/>
      <c r="FF9" s="146"/>
      <c r="FG9" s="153"/>
      <c r="FH9" s="153"/>
      <c r="FI9" s="155"/>
      <c r="FJ9" s="130"/>
      <c r="FK9" s="80"/>
      <c r="FL9" s="80"/>
    </row>
    <row r="10" spans="1:169" s="24" customFormat="1" ht="65.25" customHeight="1" x14ac:dyDescent="0.25">
      <c r="A10" s="77"/>
      <c r="B10" s="77"/>
      <c r="C10" s="80"/>
      <c r="D10" s="82"/>
      <c r="E10" s="96"/>
      <c r="F10" s="92"/>
      <c r="G10" s="92"/>
      <c r="H10" s="92"/>
      <c r="I10" s="92" t="s">
        <v>143</v>
      </c>
      <c r="J10" s="96"/>
      <c r="K10" s="92"/>
      <c r="L10" s="92"/>
      <c r="M10" s="92"/>
      <c r="N10" s="92" t="s">
        <v>143</v>
      </c>
      <c r="O10" s="96"/>
      <c r="P10" s="92"/>
      <c r="Q10" s="92"/>
      <c r="R10" s="92"/>
      <c r="S10" s="97"/>
      <c r="T10" s="97"/>
      <c r="U10" s="92"/>
      <c r="V10" s="98"/>
      <c r="W10" s="96"/>
      <c r="X10" s="97"/>
      <c r="Y10" s="97"/>
      <c r="Z10" s="97"/>
      <c r="AA10" s="96"/>
      <c r="AB10" s="92"/>
      <c r="AC10" s="144"/>
      <c r="AD10" s="149"/>
      <c r="AE10" s="92"/>
      <c r="AF10" s="76" t="s">
        <v>144</v>
      </c>
      <c r="AG10" s="144"/>
      <c r="AH10" s="144"/>
      <c r="AI10" s="92"/>
      <c r="AJ10" s="92"/>
      <c r="AK10" s="95"/>
      <c r="AL10" s="147"/>
      <c r="AM10" s="147"/>
      <c r="AN10" s="102"/>
      <c r="AO10" s="92"/>
      <c r="AP10" s="82"/>
      <c r="AQ10" s="97"/>
      <c r="AR10" s="97"/>
      <c r="AS10" s="97"/>
      <c r="AT10" s="82"/>
      <c r="AU10" s="96"/>
      <c r="AV10" s="97"/>
      <c r="AW10" s="97"/>
      <c r="AX10" s="97"/>
      <c r="AY10" s="97"/>
      <c r="AZ10" s="97"/>
      <c r="BA10" s="152"/>
      <c r="BB10" s="97"/>
      <c r="BC10" s="91"/>
      <c r="BD10" s="147"/>
      <c r="BE10" s="147"/>
      <c r="BF10" s="151"/>
      <c r="BG10" s="147"/>
      <c r="BH10" s="147"/>
      <c r="BI10" s="147"/>
      <c r="BJ10" s="147"/>
      <c r="BK10" s="151"/>
      <c r="BL10" s="147"/>
      <c r="BM10" s="147"/>
      <c r="BN10" s="160"/>
      <c r="BO10" s="151"/>
      <c r="BP10" s="147"/>
      <c r="BQ10" s="147"/>
      <c r="BR10" s="147"/>
      <c r="BS10" s="147"/>
      <c r="BT10" s="157"/>
      <c r="BU10" s="147"/>
      <c r="BV10" s="147"/>
      <c r="BW10" s="77"/>
      <c r="BX10" s="88"/>
      <c r="BY10" s="87"/>
      <c r="BZ10" s="123"/>
      <c r="CA10" s="123"/>
      <c r="CB10" s="123"/>
      <c r="CC10" s="123"/>
      <c r="CD10" s="123"/>
      <c r="CE10" s="159"/>
      <c r="CF10" s="126"/>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33"/>
      <c r="DK10" s="123"/>
      <c r="DL10" s="123"/>
      <c r="DM10" s="123"/>
      <c r="DN10" s="126"/>
      <c r="DO10" s="126"/>
      <c r="DP10" s="112"/>
      <c r="DQ10" s="109"/>
      <c r="DR10" s="109"/>
      <c r="DS10" s="109"/>
      <c r="DT10" s="143"/>
      <c r="DU10" s="118"/>
      <c r="DV10" s="119"/>
      <c r="DW10" s="141"/>
      <c r="DX10" s="123"/>
      <c r="DY10" s="123"/>
      <c r="DZ10" s="123"/>
      <c r="EA10" s="123"/>
      <c r="EB10" s="123"/>
      <c r="EC10" s="123"/>
      <c r="ED10" s="123"/>
      <c r="EE10" s="123"/>
      <c r="EF10" s="123"/>
      <c r="EG10" s="123"/>
      <c r="EH10" s="123"/>
      <c r="EI10" s="123"/>
      <c r="EJ10" s="123"/>
      <c r="EK10" s="123"/>
      <c r="EL10" s="141"/>
      <c r="EM10" s="126"/>
      <c r="EN10" s="141"/>
      <c r="EO10" s="123"/>
      <c r="EP10" s="162"/>
      <c r="EQ10" s="123"/>
      <c r="ER10" s="123"/>
      <c r="ES10" s="123"/>
      <c r="ET10" s="123"/>
      <c r="EU10" s="123"/>
      <c r="EV10" s="123"/>
      <c r="EW10" s="123"/>
      <c r="EX10" s="123"/>
      <c r="EY10" s="138"/>
      <c r="EZ10" s="123"/>
      <c r="FA10" s="123"/>
      <c r="FB10" s="123"/>
      <c r="FC10" s="123"/>
      <c r="FD10" s="123"/>
      <c r="FE10" s="123"/>
      <c r="FF10" s="146"/>
      <c r="FG10" s="153"/>
      <c r="FH10" s="153"/>
      <c r="FI10" s="155"/>
      <c r="FJ10" s="130"/>
      <c r="FK10" s="80"/>
      <c r="FL10" s="80"/>
    </row>
    <row r="11" spans="1:169" s="24" customFormat="1" ht="51" customHeight="1" x14ac:dyDescent="0.25">
      <c r="A11" s="77"/>
      <c r="B11" s="77"/>
      <c r="C11" s="80"/>
      <c r="D11" s="82"/>
      <c r="E11" s="96"/>
      <c r="F11" s="92"/>
      <c r="G11" s="92"/>
      <c r="H11" s="92"/>
      <c r="I11" s="92"/>
      <c r="J11" s="96"/>
      <c r="K11" s="92"/>
      <c r="L11" s="92"/>
      <c r="M11" s="92"/>
      <c r="N11" s="92"/>
      <c r="O11" s="96"/>
      <c r="P11" s="92"/>
      <c r="Q11" s="92"/>
      <c r="R11" s="92"/>
      <c r="S11" s="97"/>
      <c r="T11" s="97"/>
      <c r="U11" s="92"/>
      <c r="V11" s="98"/>
      <c r="W11" s="96"/>
      <c r="X11" s="97"/>
      <c r="Y11" s="97"/>
      <c r="Z11" s="97"/>
      <c r="AA11" s="96"/>
      <c r="AB11" s="92"/>
      <c r="AC11" s="144"/>
      <c r="AD11" s="149"/>
      <c r="AE11" s="92"/>
      <c r="AF11" s="77"/>
      <c r="AG11" s="144"/>
      <c r="AH11" s="144"/>
      <c r="AI11" s="92"/>
      <c r="AJ11" s="92"/>
      <c r="AK11" s="95"/>
      <c r="AL11" s="150"/>
      <c r="AM11" s="150"/>
      <c r="AN11" s="102"/>
      <c r="AO11" s="92"/>
      <c r="AP11" s="82"/>
      <c r="AQ11" s="97"/>
      <c r="AR11" s="97"/>
      <c r="AS11" s="97"/>
      <c r="AT11" s="82"/>
      <c r="AU11" s="96"/>
      <c r="AV11" s="97"/>
      <c r="AW11" s="97"/>
      <c r="AX11" s="97"/>
      <c r="AY11" s="97"/>
      <c r="AZ11" s="97"/>
      <c r="BA11" s="152"/>
      <c r="BB11" s="97"/>
      <c r="BC11" s="91"/>
      <c r="BD11" s="147"/>
      <c r="BE11" s="147"/>
      <c r="BF11" s="151"/>
      <c r="BG11" s="147"/>
      <c r="BH11" s="147"/>
      <c r="BI11" s="147"/>
      <c r="BJ11" s="147"/>
      <c r="BK11" s="151"/>
      <c r="BL11" s="147"/>
      <c r="BM11" s="147"/>
      <c r="BN11" s="160"/>
      <c r="BO11" s="151"/>
      <c r="BP11" s="147"/>
      <c r="BQ11" s="147"/>
      <c r="BR11" s="147"/>
      <c r="BS11" s="147"/>
      <c r="BT11" s="157"/>
      <c r="BU11" s="147"/>
      <c r="BV11" s="147"/>
      <c r="BW11" s="77"/>
      <c r="BX11" s="88"/>
      <c r="BY11" s="87"/>
      <c r="BZ11" s="123"/>
      <c r="CA11" s="123"/>
      <c r="CB11" s="123"/>
      <c r="CC11" s="123"/>
      <c r="CD11" s="123"/>
      <c r="CE11" s="159"/>
      <c r="CF11" s="126"/>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33"/>
      <c r="DK11" s="123"/>
      <c r="DL11" s="123"/>
      <c r="DM11" s="123"/>
      <c r="DN11" s="126"/>
      <c r="DO11" s="126"/>
      <c r="DP11" s="112"/>
      <c r="DQ11" s="109"/>
      <c r="DR11" s="109"/>
      <c r="DS11" s="109"/>
      <c r="DT11" s="143"/>
      <c r="DU11" s="163" t="s">
        <v>145</v>
      </c>
      <c r="DV11" s="163" t="s">
        <v>146</v>
      </c>
      <c r="DW11" s="141"/>
      <c r="DX11" s="123"/>
      <c r="DY11" s="123"/>
      <c r="DZ11" s="123"/>
      <c r="EA11" s="123"/>
      <c r="EB11" s="123"/>
      <c r="EC11" s="123"/>
      <c r="ED11" s="123"/>
      <c r="EE11" s="123"/>
      <c r="EF11" s="123"/>
      <c r="EG11" s="123"/>
      <c r="EH11" s="123"/>
      <c r="EI11" s="123"/>
      <c r="EJ11" s="123"/>
      <c r="EK11" s="123"/>
      <c r="EL11" s="141"/>
      <c r="EM11" s="126"/>
      <c r="EN11" s="141"/>
      <c r="EO11" s="123"/>
      <c r="EP11" s="162"/>
      <c r="EQ11" s="123"/>
      <c r="ER11" s="123"/>
      <c r="ES11" s="123"/>
      <c r="ET11" s="123"/>
      <c r="EU11" s="123"/>
      <c r="EV11" s="123"/>
      <c r="EW11" s="123"/>
      <c r="EX11" s="123"/>
      <c r="EY11" s="138"/>
      <c r="EZ11" s="123"/>
      <c r="FA11" s="123"/>
      <c r="FB11" s="123"/>
      <c r="FC11" s="123"/>
      <c r="FD11" s="123"/>
      <c r="FE11" s="123"/>
      <c r="FF11" s="146"/>
      <c r="FG11" s="153"/>
      <c r="FH11" s="153"/>
      <c r="FI11" s="155"/>
      <c r="FJ11" s="130"/>
      <c r="FK11" s="80"/>
      <c r="FL11" s="80"/>
    </row>
    <row r="12" spans="1:169" s="24" customFormat="1" ht="44.25" customHeight="1" x14ac:dyDescent="0.25">
      <c r="A12" s="77"/>
      <c r="B12" s="77"/>
      <c r="C12" s="80"/>
      <c r="D12" s="82"/>
      <c r="E12" s="96"/>
      <c r="F12" s="92"/>
      <c r="G12" s="92"/>
      <c r="H12" s="92"/>
      <c r="I12" s="92"/>
      <c r="J12" s="96"/>
      <c r="K12" s="92"/>
      <c r="L12" s="92"/>
      <c r="M12" s="92"/>
      <c r="N12" s="92"/>
      <c r="O12" s="96"/>
      <c r="P12" s="92"/>
      <c r="Q12" s="92"/>
      <c r="R12" s="92"/>
      <c r="S12" s="97"/>
      <c r="T12" s="97"/>
      <c r="U12" s="92"/>
      <c r="V12" s="98"/>
      <c r="W12" s="96"/>
      <c r="X12" s="97"/>
      <c r="Y12" s="97"/>
      <c r="Z12" s="97"/>
      <c r="AA12" s="96"/>
      <c r="AB12" s="92"/>
      <c r="AC12" s="144"/>
      <c r="AD12" s="149"/>
      <c r="AE12" s="92"/>
      <c r="AF12" s="77"/>
      <c r="AG12" s="144"/>
      <c r="AH12" s="144"/>
      <c r="AI12" s="92"/>
      <c r="AJ12" s="92"/>
      <c r="AK12" s="95"/>
      <c r="AL12" s="150"/>
      <c r="AM12" s="150"/>
      <c r="AN12" s="102"/>
      <c r="AO12" s="92"/>
      <c r="AP12" s="82"/>
      <c r="AQ12" s="97"/>
      <c r="AR12" s="97"/>
      <c r="AS12" s="97"/>
      <c r="AT12" s="82"/>
      <c r="AU12" s="96"/>
      <c r="AV12" s="97"/>
      <c r="AW12" s="97"/>
      <c r="AX12" s="97"/>
      <c r="AY12" s="97"/>
      <c r="AZ12" s="97"/>
      <c r="BA12" s="152"/>
      <c r="BB12" s="97"/>
      <c r="BC12" s="91"/>
      <c r="BD12" s="147"/>
      <c r="BE12" s="147"/>
      <c r="BF12" s="151"/>
      <c r="BG12" s="147"/>
      <c r="BH12" s="147"/>
      <c r="BI12" s="147"/>
      <c r="BJ12" s="147"/>
      <c r="BK12" s="151"/>
      <c r="BL12" s="147"/>
      <c r="BM12" s="147"/>
      <c r="BN12" s="160"/>
      <c r="BO12" s="151"/>
      <c r="BP12" s="147"/>
      <c r="BQ12" s="147"/>
      <c r="BR12" s="147"/>
      <c r="BS12" s="147"/>
      <c r="BT12" s="157"/>
      <c r="BU12" s="147"/>
      <c r="BV12" s="147"/>
      <c r="BW12" s="77"/>
      <c r="BX12" s="89"/>
      <c r="BY12" s="90"/>
      <c r="BZ12" s="123"/>
      <c r="CA12" s="123"/>
      <c r="CB12" s="123"/>
      <c r="CC12" s="123"/>
      <c r="CD12" s="123"/>
      <c r="CE12" s="159"/>
      <c r="CF12" s="126"/>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33"/>
      <c r="DK12" s="123"/>
      <c r="DL12" s="123"/>
      <c r="DM12" s="123"/>
      <c r="DN12" s="126"/>
      <c r="DO12" s="126"/>
      <c r="DP12" s="112"/>
      <c r="DQ12" s="109"/>
      <c r="DR12" s="109"/>
      <c r="DS12" s="109"/>
      <c r="DT12" s="143"/>
      <c r="DU12" s="163"/>
      <c r="DV12" s="163"/>
      <c r="DW12" s="141"/>
      <c r="DX12" s="123"/>
      <c r="DY12" s="123"/>
      <c r="DZ12" s="123"/>
      <c r="EA12" s="123"/>
      <c r="EB12" s="123"/>
      <c r="EC12" s="123"/>
      <c r="ED12" s="123"/>
      <c r="EE12" s="123"/>
      <c r="EF12" s="123"/>
      <c r="EG12" s="123"/>
      <c r="EH12" s="123"/>
      <c r="EI12" s="123"/>
      <c r="EJ12" s="123"/>
      <c r="EK12" s="123"/>
      <c r="EL12" s="141"/>
      <c r="EM12" s="126"/>
      <c r="EN12" s="141"/>
      <c r="EO12" s="123"/>
      <c r="EP12" s="162"/>
      <c r="EQ12" s="123"/>
      <c r="ER12" s="123"/>
      <c r="ES12" s="123"/>
      <c r="ET12" s="123"/>
      <c r="EU12" s="123"/>
      <c r="EV12" s="123"/>
      <c r="EW12" s="123"/>
      <c r="EX12" s="123"/>
      <c r="EY12" s="138"/>
      <c r="EZ12" s="123"/>
      <c r="FA12" s="123"/>
      <c r="FB12" s="123"/>
      <c r="FC12" s="123"/>
      <c r="FD12" s="123"/>
      <c r="FE12" s="123"/>
      <c r="FF12" s="146"/>
      <c r="FG12" s="153"/>
      <c r="FH12" s="153"/>
      <c r="FI12" s="155"/>
      <c r="FJ12" s="130"/>
      <c r="FK12" s="80"/>
      <c r="FL12" s="80"/>
    </row>
    <row r="13" spans="1:169" s="24" customFormat="1" ht="55.5" customHeight="1" x14ac:dyDescent="0.25">
      <c r="A13" s="77"/>
      <c r="B13" s="77"/>
      <c r="C13" s="80"/>
      <c r="D13" s="82"/>
      <c r="E13" s="96"/>
      <c r="F13" s="92"/>
      <c r="G13" s="92"/>
      <c r="H13" s="92"/>
      <c r="I13" s="92"/>
      <c r="J13" s="96"/>
      <c r="K13" s="92"/>
      <c r="L13" s="92"/>
      <c r="M13" s="92"/>
      <c r="N13" s="92"/>
      <c r="O13" s="96"/>
      <c r="P13" s="92"/>
      <c r="Q13" s="92"/>
      <c r="R13" s="92"/>
      <c r="S13" s="97"/>
      <c r="T13" s="97"/>
      <c r="U13" s="92"/>
      <c r="V13" s="98"/>
      <c r="W13" s="96"/>
      <c r="X13" s="97"/>
      <c r="Y13" s="97"/>
      <c r="Z13" s="97"/>
      <c r="AA13" s="96"/>
      <c r="AB13" s="92"/>
      <c r="AC13" s="144"/>
      <c r="AD13" s="149"/>
      <c r="AE13" s="92"/>
      <c r="AF13" s="77"/>
      <c r="AG13" s="144"/>
      <c r="AH13" s="144"/>
      <c r="AI13" s="92"/>
      <c r="AJ13" s="92"/>
      <c r="AK13" s="95"/>
      <c r="AL13" s="150"/>
      <c r="AM13" s="150"/>
      <c r="AN13" s="102"/>
      <c r="AO13" s="92"/>
      <c r="AP13" s="82"/>
      <c r="AQ13" s="97"/>
      <c r="AR13" s="97"/>
      <c r="AS13" s="97"/>
      <c r="AT13" s="82"/>
      <c r="AU13" s="96"/>
      <c r="AV13" s="97"/>
      <c r="AW13" s="97"/>
      <c r="AX13" s="97"/>
      <c r="AY13" s="97"/>
      <c r="AZ13" s="97"/>
      <c r="BA13" s="152"/>
      <c r="BB13" s="97"/>
      <c r="BC13" s="91"/>
      <c r="BD13" s="147"/>
      <c r="BE13" s="147"/>
      <c r="BF13" s="151"/>
      <c r="BG13" s="147"/>
      <c r="BH13" s="147"/>
      <c r="BI13" s="147"/>
      <c r="BJ13" s="147"/>
      <c r="BK13" s="151"/>
      <c r="BL13" s="147"/>
      <c r="BM13" s="147"/>
      <c r="BN13" s="160"/>
      <c r="BO13" s="151"/>
      <c r="BP13" s="147"/>
      <c r="BQ13" s="147"/>
      <c r="BR13" s="147"/>
      <c r="BS13" s="147"/>
      <c r="BT13" s="157"/>
      <c r="BU13" s="147"/>
      <c r="BV13" s="147"/>
      <c r="BW13" s="77"/>
      <c r="BX13" s="164" t="s">
        <v>147</v>
      </c>
      <c r="BY13" s="166" t="s">
        <v>148</v>
      </c>
      <c r="BZ13" s="123"/>
      <c r="CA13" s="123"/>
      <c r="CB13" s="123"/>
      <c r="CC13" s="123"/>
      <c r="CD13" s="123"/>
      <c r="CE13" s="159"/>
      <c r="CF13" s="126"/>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33"/>
      <c r="DK13" s="123"/>
      <c r="DL13" s="123"/>
      <c r="DM13" s="123"/>
      <c r="DN13" s="126"/>
      <c r="DO13" s="126"/>
      <c r="DP13" s="112"/>
      <c r="DQ13" s="109"/>
      <c r="DR13" s="109"/>
      <c r="DS13" s="109"/>
      <c r="DT13" s="143"/>
      <c r="DU13" s="162"/>
      <c r="DV13" s="162"/>
      <c r="DW13" s="141"/>
      <c r="DX13" s="123"/>
      <c r="DY13" s="123"/>
      <c r="DZ13" s="123"/>
      <c r="EA13" s="123"/>
      <c r="EB13" s="123"/>
      <c r="EC13" s="123"/>
      <c r="ED13" s="123"/>
      <c r="EE13" s="123"/>
      <c r="EF13" s="123"/>
      <c r="EG13" s="123"/>
      <c r="EH13" s="123"/>
      <c r="EI13" s="123"/>
      <c r="EJ13" s="123"/>
      <c r="EK13" s="123"/>
      <c r="EL13" s="141"/>
      <c r="EM13" s="126"/>
      <c r="EN13" s="141"/>
      <c r="EO13" s="123"/>
      <c r="EP13" s="162"/>
      <c r="EQ13" s="123"/>
      <c r="ER13" s="123"/>
      <c r="ES13" s="123"/>
      <c r="ET13" s="123"/>
      <c r="EU13" s="123"/>
      <c r="EV13" s="123"/>
      <c r="EW13" s="123"/>
      <c r="EX13" s="123"/>
      <c r="EY13" s="138"/>
      <c r="EZ13" s="123"/>
      <c r="FA13" s="123"/>
      <c r="FB13" s="123"/>
      <c r="FC13" s="123"/>
      <c r="FD13" s="123"/>
      <c r="FE13" s="123"/>
      <c r="FF13" s="146"/>
      <c r="FG13" s="153"/>
      <c r="FH13" s="153"/>
      <c r="FI13" s="155"/>
      <c r="FJ13" s="130"/>
      <c r="FK13" s="80"/>
      <c r="FL13" s="80"/>
    </row>
    <row r="14" spans="1:169" s="24" customFormat="1" ht="48.75" customHeight="1" x14ac:dyDescent="0.25">
      <c r="A14" s="78"/>
      <c r="B14" s="78"/>
      <c r="C14" s="78"/>
      <c r="D14" s="82"/>
      <c r="E14" s="96"/>
      <c r="F14" s="92"/>
      <c r="G14" s="92"/>
      <c r="H14" s="92"/>
      <c r="I14" s="92"/>
      <c r="J14" s="96"/>
      <c r="K14" s="92"/>
      <c r="L14" s="92"/>
      <c r="M14" s="92"/>
      <c r="N14" s="92"/>
      <c r="O14" s="96"/>
      <c r="P14" s="92"/>
      <c r="Q14" s="92"/>
      <c r="R14" s="92"/>
      <c r="S14" s="97"/>
      <c r="T14" s="97"/>
      <c r="U14" s="92"/>
      <c r="V14" s="98"/>
      <c r="W14" s="96"/>
      <c r="X14" s="97"/>
      <c r="Y14" s="97"/>
      <c r="Z14" s="97"/>
      <c r="AA14" s="96"/>
      <c r="AB14" s="92"/>
      <c r="AC14" s="144"/>
      <c r="AD14" s="149"/>
      <c r="AE14" s="92"/>
      <c r="AF14" s="94"/>
      <c r="AG14" s="144"/>
      <c r="AH14" s="144"/>
      <c r="AI14" s="92"/>
      <c r="AJ14" s="92"/>
      <c r="AK14" s="95"/>
      <c r="AL14" s="150"/>
      <c r="AM14" s="150"/>
      <c r="AN14" s="102"/>
      <c r="AO14" s="92"/>
      <c r="AP14" s="82"/>
      <c r="AQ14" s="97"/>
      <c r="AR14" s="97"/>
      <c r="AS14" s="97"/>
      <c r="AT14" s="82"/>
      <c r="AU14" s="96"/>
      <c r="AV14" s="97"/>
      <c r="AW14" s="97"/>
      <c r="AX14" s="97"/>
      <c r="AY14" s="97"/>
      <c r="AZ14" s="97"/>
      <c r="BA14" s="152"/>
      <c r="BB14" s="97"/>
      <c r="BC14" s="91"/>
      <c r="BD14" s="147"/>
      <c r="BE14" s="147"/>
      <c r="BF14" s="151"/>
      <c r="BG14" s="147"/>
      <c r="BH14" s="147"/>
      <c r="BI14" s="147"/>
      <c r="BJ14" s="147"/>
      <c r="BK14" s="151"/>
      <c r="BL14" s="147"/>
      <c r="BM14" s="147"/>
      <c r="BN14" s="160"/>
      <c r="BO14" s="151"/>
      <c r="BP14" s="147"/>
      <c r="BQ14" s="147"/>
      <c r="BR14" s="147"/>
      <c r="BS14" s="147"/>
      <c r="BT14" s="157"/>
      <c r="BU14" s="147"/>
      <c r="BV14" s="147"/>
      <c r="BW14" s="94"/>
      <c r="BX14" s="165"/>
      <c r="BY14" s="166"/>
      <c r="BZ14" s="124"/>
      <c r="CA14" s="124"/>
      <c r="CB14" s="124"/>
      <c r="CC14" s="124"/>
      <c r="CD14" s="124"/>
      <c r="CE14" s="159"/>
      <c r="CF14" s="127"/>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34"/>
      <c r="DK14" s="124"/>
      <c r="DL14" s="124"/>
      <c r="DM14" s="124"/>
      <c r="DN14" s="127"/>
      <c r="DO14" s="127"/>
      <c r="DP14" s="113"/>
      <c r="DQ14" s="110"/>
      <c r="DR14" s="110"/>
      <c r="DS14" s="110"/>
      <c r="DT14" s="143"/>
      <c r="DU14" s="162"/>
      <c r="DV14" s="162"/>
      <c r="DW14" s="142"/>
      <c r="DX14" s="124"/>
      <c r="DY14" s="124"/>
      <c r="DZ14" s="124"/>
      <c r="EA14" s="124"/>
      <c r="EB14" s="124"/>
      <c r="EC14" s="124"/>
      <c r="ED14" s="124"/>
      <c r="EE14" s="124"/>
      <c r="EF14" s="124"/>
      <c r="EG14" s="124"/>
      <c r="EH14" s="124"/>
      <c r="EI14" s="124"/>
      <c r="EJ14" s="124"/>
      <c r="EK14" s="124"/>
      <c r="EL14" s="142"/>
      <c r="EM14" s="127"/>
      <c r="EN14" s="142"/>
      <c r="EO14" s="124"/>
      <c r="EP14" s="162"/>
      <c r="EQ14" s="124"/>
      <c r="ER14" s="124"/>
      <c r="ES14" s="124"/>
      <c r="ET14" s="124"/>
      <c r="EU14" s="124"/>
      <c r="EV14" s="124"/>
      <c r="EW14" s="124"/>
      <c r="EX14" s="124"/>
      <c r="EY14" s="139"/>
      <c r="EZ14" s="124"/>
      <c r="FA14" s="124"/>
      <c r="FB14" s="124"/>
      <c r="FC14" s="124"/>
      <c r="FD14" s="124"/>
      <c r="FE14" s="124"/>
      <c r="FF14" s="146"/>
      <c r="FG14" s="153"/>
      <c r="FH14" s="153"/>
      <c r="FI14" s="156"/>
      <c r="FJ14" s="131"/>
      <c r="FK14" s="103"/>
      <c r="FL14" s="103"/>
    </row>
    <row r="15" spans="1:169" s="28" customFormat="1" ht="23.25" customHeight="1" x14ac:dyDescent="0.25">
      <c r="A15" s="25" t="s">
        <v>149</v>
      </c>
      <c r="B15" s="25" t="s">
        <v>150</v>
      </c>
      <c r="C15" s="26"/>
      <c r="D15" s="25">
        <v>1</v>
      </c>
      <c r="E15" s="25">
        <v>2</v>
      </c>
      <c r="F15" s="25">
        <v>3</v>
      </c>
      <c r="G15" s="25">
        <v>4</v>
      </c>
      <c r="H15" s="25">
        <v>5</v>
      </c>
      <c r="I15" s="25">
        <v>6</v>
      </c>
      <c r="J15" s="25">
        <v>7</v>
      </c>
      <c r="K15" s="25">
        <v>8</v>
      </c>
      <c r="L15" s="25">
        <v>9</v>
      </c>
      <c r="M15" s="25">
        <v>10</v>
      </c>
      <c r="N15" s="25">
        <v>11</v>
      </c>
      <c r="O15" s="25">
        <v>12</v>
      </c>
      <c r="P15" s="25">
        <v>13</v>
      </c>
      <c r="Q15" s="25">
        <v>14</v>
      </c>
      <c r="R15" s="25">
        <v>15</v>
      </c>
      <c r="S15" s="25">
        <v>16</v>
      </c>
      <c r="T15" s="25">
        <v>17</v>
      </c>
      <c r="U15" s="25">
        <v>18</v>
      </c>
      <c r="V15" s="25">
        <v>19</v>
      </c>
      <c r="W15" s="25">
        <f>V15+1</f>
        <v>20</v>
      </c>
      <c r="X15" s="25">
        <f t="shared" ref="X15:CI15" si="0">W15+1</f>
        <v>21</v>
      </c>
      <c r="Y15" s="25">
        <f t="shared" si="0"/>
        <v>22</v>
      </c>
      <c r="Z15" s="25">
        <f t="shared" si="0"/>
        <v>23</v>
      </c>
      <c r="AA15" s="25">
        <f t="shared" si="0"/>
        <v>24</v>
      </c>
      <c r="AB15" s="25">
        <f t="shared" si="0"/>
        <v>25</v>
      </c>
      <c r="AC15" s="25">
        <f t="shared" si="0"/>
        <v>26</v>
      </c>
      <c r="AD15" s="25">
        <f t="shared" si="0"/>
        <v>27</v>
      </c>
      <c r="AE15" s="25">
        <f t="shared" si="0"/>
        <v>28</v>
      </c>
      <c r="AF15" s="25">
        <f t="shared" si="0"/>
        <v>29</v>
      </c>
      <c r="AG15" s="25">
        <f t="shared" si="0"/>
        <v>30</v>
      </c>
      <c r="AH15" s="25">
        <f t="shared" si="0"/>
        <v>31</v>
      </c>
      <c r="AI15" s="25">
        <f t="shared" si="0"/>
        <v>32</v>
      </c>
      <c r="AJ15" s="25">
        <f t="shared" si="0"/>
        <v>33</v>
      </c>
      <c r="AK15" s="25">
        <f t="shared" si="0"/>
        <v>34</v>
      </c>
      <c r="AL15" s="25">
        <f t="shared" si="0"/>
        <v>35</v>
      </c>
      <c r="AM15" s="25">
        <f t="shared" si="0"/>
        <v>36</v>
      </c>
      <c r="AN15" s="25">
        <f t="shared" si="0"/>
        <v>37</v>
      </c>
      <c r="AO15" s="25">
        <f t="shared" si="0"/>
        <v>38</v>
      </c>
      <c r="AP15" s="25">
        <f t="shared" si="0"/>
        <v>39</v>
      </c>
      <c r="AQ15" s="25">
        <f t="shared" si="0"/>
        <v>40</v>
      </c>
      <c r="AR15" s="25">
        <f t="shared" si="0"/>
        <v>41</v>
      </c>
      <c r="AS15" s="25">
        <f t="shared" si="0"/>
        <v>42</v>
      </c>
      <c r="AT15" s="25">
        <f t="shared" si="0"/>
        <v>43</v>
      </c>
      <c r="AU15" s="25">
        <f t="shared" si="0"/>
        <v>44</v>
      </c>
      <c r="AV15" s="25">
        <f t="shared" si="0"/>
        <v>45</v>
      </c>
      <c r="AW15" s="25">
        <f t="shared" si="0"/>
        <v>46</v>
      </c>
      <c r="AX15" s="25">
        <f t="shared" si="0"/>
        <v>47</v>
      </c>
      <c r="AY15" s="25">
        <f t="shared" si="0"/>
        <v>48</v>
      </c>
      <c r="AZ15" s="25">
        <f t="shared" si="0"/>
        <v>49</v>
      </c>
      <c r="BA15" s="25">
        <f t="shared" si="0"/>
        <v>50</v>
      </c>
      <c r="BB15" s="25">
        <f t="shared" si="0"/>
        <v>51</v>
      </c>
      <c r="BC15" s="25">
        <f t="shared" si="0"/>
        <v>52</v>
      </c>
      <c r="BD15" s="25">
        <f t="shared" si="0"/>
        <v>53</v>
      </c>
      <c r="BE15" s="25">
        <f t="shared" si="0"/>
        <v>54</v>
      </c>
      <c r="BF15" s="25">
        <f t="shared" si="0"/>
        <v>55</v>
      </c>
      <c r="BG15" s="25">
        <f t="shared" si="0"/>
        <v>56</v>
      </c>
      <c r="BH15" s="25">
        <f t="shared" si="0"/>
        <v>57</v>
      </c>
      <c r="BI15" s="25">
        <f t="shared" si="0"/>
        <v>58</v>
      </c>
      <c r="BJ15" s="25">
        <f t="shared" si="0"/>
        <v>59</v>
      </c>
      <c r="BK15" s="25">
        <f t="shared" si="0"/>
        <v>60</v>
      </c>
      <c r="BL15" s="25">
        <f t="shared" si="0"/>
        <v>61</v>
      </c>
      <c r="BM15" s="25">
        <f t="shared" si="0"/>
        <v>62</v>
      </c>
      <c r="BN15" s="25">
        <f t="shared" si="0"/>
        <v>63</v>
      </c>
      <c r="BO15" s="25">
        <f t="shared" si="0"/>
        <v>64</v>
      </c>
      <c r="BP15" s="25">
        <f t="shared" si="0"/>
        <v>65</v>
      </c>
      <c r="BQ15" s="25">
        <f t="shared" si="0"/>
        <v>66</v>
      </c>
      <c r="BR15" s="25">
        <f t="shared" si="0"/>
        <v>67</v>
      </c>
      <c r="BS15" s="25">
        <f t="shared" si="0"/>
        <v>68</v>
      </c>
      <c r="BT15" s="25">
        <f t="shared" si="0"/>
        <v>69</v>
      </c>
      <c r="BU15" s="25">
        <f t="shared" si="0"/>
        <v>70</v>
      </c>
      <c r="BV15" s="25">
        <f t="shared" si="0"/>
        <v>71</v>
      </c>
      <c r="BW15" s="25">
        <f t="shared" si="0"/>
        <v>72</v>
      </c>
      <c r="BX15" s="25">
        <f t="shared" si="0"/>
        <v>73</v>
      </c>
      <c r="BY15" s="25">
        <f t="shared" si="0"/>
        <v>74</v>
      </c>
      <c r="BZ15" s="27">
        <f t="shared" si="0"/>
        <v>75</v>
      </c>
      <c r="CA15" s="25">
        <f t="shared" si="0"/>
        <v>76</v>
      </c>
      <c r="CB15" s="25">
        <f t="shared" si="0"/>
        <v>77</v>
      </c>
      <c r="CC15" s="25">
        <f t="shared" si="0"/>
        <v>78</v>
      </c>
      <c r="CD15" s="25">
        <f t="shared" si="0"/>
        <v>79</v>
      </c>
      <c r="CE15" s="25">
        <f t="shared" si="0"/>
        <v>80</v>
      </c>
      <c r="CF15" s="27">
        <f t="shared" si="0"/>
        <v>81</v>
      </c>
      <c r="CG15" s="25">
        <f t="shared" si="0"/>
        <v>82</v>
      </c>
      <c r="CH15" s="25">
        <f t="shared" si="0"/>
        <v>83</v>
      </c>
      <c r="CI15" s="25">
        <f t="shared" si="0"/>
        <v>84</v>
      </c>
      <c r="CJ15" s="25">
        <f t="shared" ref="CJ15:EU15" si="1">CI15+1</f>
        <v>85</v>
      </c>
      <c r="CK15" s="25">
        <f t="shared" si="1"/>
        <v>86</v>
      </c>
      <c r="CL15" s="25">
        <f t="shared" si="1"/>
        <v>87</v>
      </c>
      <c r="CM15" s="25">
        <f t="shared" si="1"/>
        <v>88</v>
      </c>
      <c r="CN15" s="25">
        <f t="shared" si="1"/>
        <v>89</v>
      </c>
      <c r="CO15" s="25">
        <f t="shared" si="1"/>
        <v>90</v>
      </c>
      <c r="CP15" s="25">
        <f t="shared" si="1"/>
        <v>91</v>
      </c>
      <c r="CQ15" s="27">
        <f t="shared" si="1"/>
        <v>92</v>
      </c>
      <c r="CR15" s="27">
        <f t="shared" si="1"/>
        <v>93</v>
      </c>
      <c r="CS15" s="25">
        <f t="shared" si="1"/>
        <v>94</v>
      </c>
      <c r="CT15" s="27">
        <f t="shared" si="1"/>
        <v>95</v>
      </c>
      <c r="CU15" s="25">
        <f t="shared" si="1"/>
        <v>96</v>
      </c>
      <c r="CV15" s="27">
        <f t="shared" si="1"/>
        <v>97</v>
      </c>
      <c r="CW15" s="27">
        <f t="shared" si="1"/>
        <v>98</v>
      </c>
      <c r="CX15" s="27">
        <f t="shared" si="1"/>
        <v>99</v>
      </c>
      <c r="CY15" s="25">
        <f t="shared" si="1"/>
        <v>100</v>
      </c>
      <c r="CZ15" s="27">
        <f t="shared" si="1"/>
        <v>101</v>
      </c>
      <c r="DA15" s="27">
        <f t="shared" si="1"/>
        <v>102</v>
      </c>
      <c r="DB15" s="25">
        <f t="shared" si="1"/>
        <v>103</v>
      </c>
      <c r="DC15" s="25">
        <f t="shared" si="1"/>
        <v>104</v>
      </c>
      <c r="DD15" s="27">
        <f t="shared" si="1"/>
        <v>105</v>
      </c>
      <c r="DE15" s="27">
        <f t="shared" si="1"/>
        <v>106</v>
      </c>
      <c r="DF15" s="27">
        <f t="shared" si="1"/>
        <v>107</v>
      </c>
      <c r="DG15" s="27">
        <f t="shared" si="1"/>
        <v>108</v>
      </c>
      <c r="DH15" s="25">
        <f t="shared" si="1"/>
        <v>109</v>
      </c>
      <c r="DI15" s="27">
        <f t="shared" si="1"/>
        <v>110</v>
      </c>
      <c r="DJ15" s="27">
        <f t="shared" si="1"/>
        <v>111</v>
      </c>
      <c r="DK15" s="27">
        <f t="shared" si="1"/>
        <v>112</v>
      </c>
      <c r="DL15" s="25">
        <f t="shared" si="1"/>
        <v>113</v>
      </c>
      <c r="DM15" s="25">
        <f t="shared" si="1"/>
        <v>114</v>
      </c>
      <c r="DN15" s="25">
        <f t="shared" si="1"/>
        <v>115</v>
      </c>
      <c r="DO15" s="25">
        <f t="shared" si="1"/>
        <v>116</v>
      </c>
      <c r="DP15" s="25">
        <f t="shared" si="1"/>
        <v>117</v>
      </c>
      <c r="DQ15" s="25">
        <f t="shared" si="1"/>
        <v>118</v>
      </c>
      <c r="DR15" s="25">
        <f t="shared" si="1"/>
        <v>119</v>
      </c>
      <c r="DS15" s="25">
        <f t="shared" si="1"/>
        <v>120</v>
      </c>
      <c r="DT15" s="25">
        <f t="shared" si="1"/>
        <v>121</v>
      </c>
      <c r="DU15" s="25">
        <f t="shared" si="1"/>
        <v>122</v>
      </c>
      <c r="DV15" s="25">
        <f t="shared" si="1"/>
        <v>123</v>
      </c>
      <c r="DW15" s="25">
        <f t="shared" si="1"/>
        <v>124</v>
      </c>
      <c r="DX15" s="25">
        <f t="shared" si="1"/>
        <v>125</v>
      </c>
      <c r="DY15" s="25">
        <f t="shared" si="1"/>
        <v>126</v>
      </c>
      <c r="DZ15" s="25">
        <f t="shared" si="1"/>
        <v>127</v>
      </c>
      <c r="EA15" s="25">
        <f t="shared" si="1"/>
        <v>128</v>
      </c>
      <c r="EB15" s="25">
        <f t="shared" si="1"/>
        <v>129</v>
      </c>
      <c r="EC15" s="25">
        <f t="shared" si="1"/>
        <v>130</v>
      </c>
      <c r="ED15" s="25">
        <f t="shared" si="1"/>
        <v>131</v>
      </c>
      <c r="EE15" s="25">
        <f t="shared" si="1"/>
        <v>132</v>
      </c>
      <c r="EF15" s="25">
        <f t="shared" si="1"/>
        <v>133</v>
      </c>
      <c r="EG15" s="25">
        <f t="shared" si="1"/>
        <v>134</v>
      </c>
      <c r="EH15" s="25">
        <f t="shared" si="1"/>
        <v>135</v>
      </c>
      <c r="EI15" s="25">
        <f t="shared" si="1"/>
        <v>136</v>
      </c>
      <c r="EJ15" s="25">
        <f t="shared" si="1"/>
        <v>137</v>
      </c>
      <c r="EK15" s="25">
        <f t="shared" si="1"/>
        <v>138</v>
      </c>
      <c r="EL15" s="25">
        <f t="shared" si="1"/>
        <v>139</v>
      </c>
      <c r="EM15" s="25">
        <f t="shared" si="1"/>
        <v>140</v>
      </c>
      <c r="EN15" s="25">
        <f t="shared" si="1"/>
        <v>141</v>
      </c>
      <c r="EO15" s="25">
        <f t="shared" si="1"/>
        <v>142</v>
      </c>
      <c r="EP15" s="25">
        <f t="shared" si="1"/>
        <v>143</v>
      </c>
      <c r="EQ15" s="25">
        <f t="shared" si="1"/>
        <v>144</v>
      </c>
      <c r="ER15" s="25">
        <f t="shared" si="1"/>
        <v>145</v>
      </c>
      <c r="ES15" s="25">
        <f t="shared" si="1"/>
        <v>146</v>
      </c>
      <c r="ET15" s="25">
        <f t="shared" si="1"/>
        <v>147</v>
      </c>
      <c r="EU15" s="25">
        <f t="shared" si="1"/>
        <v>148</v>
      </c>
      <c r="EV15" s="25">
        <f t="shared" ref="EV15:FL15" si="2">EU15+1</f>
        <v>149</v>
      </c>
      <c r="EW15" s="25">
        <f t="shared" si="2"/>
        <v>150</v>
      </c>
      <c r="EX15" s="25">
        <f t="shared" si="2"/>
        <v>151</v>
      </c>
      <c r="EY15" s="25">
        <f t="shared" si="2"/>
        <v>152</v>
      </c>
      <c r="EZ15" s="25">
        <f t="shared" si="2"/>
        <v>153</v>
      </c>
      <c r="FA15" s="25">
        <f t="shared" si="2"/>
        <v>154</v>
      </c>
      <c r="FB15" s="25">
        <f t="shared" si="2"/>
        <v>155</v>
      </c>
      <c r="FC15" s="25">
        <f t="shared" si="2"/>
        <v>156</v>
      </c>
      <c r="FD15" s="25">
        <f t="shared" si="2"/>
        <v>157</v>
      </c>
      <c r="FE15" s="25">
        <f t="shared" si="2"/>
        <v>158</v>
      </c>
      <c r="FF15" s="25">
        <f t="shared" si="2"/>
        <v>159</v>
      </c>
      <c r="FG15" s="25">
        <f t="shared" si="2"/>
        <v>160</v>
      </c>
      <c r="FH15" s="25">
        <f t="shared" si="2"/>
        <v>161</v>
      </c>
      <c r="FI15" s="25">
        <f t="shared" si="2"/>
        <v>162</v>
      </c>
      <c r="FJ15" s="25">
        <f t="shared" si="2"/>
        <v>163</v>
      </c>
      <c r="FK15" s="25">
        <f t="shared" si="2"/>
        <v>164</v>
      </c>
      <c r="FL15" s="25">
        <f t="shared" si="2"/>
        <v>165</v>
      </c>
      <c r="FM15" s="23"/>
    </row>
    <row r="16" spans="1:169" s="3" customFormat="1" x14ac:dyDescent="0.35">
      <c r="A16" s="29"/>
      <c r="B16" s="30" t="s">
        <v>151</v>
      </c>
      <c r="C16" s="31"/>
      <c r="D16" s="29">
        <v>200</v>
      </c>
      <c r="E16" s="29">
        <v>306</v>
      </c>
      <c r="F16" s="29">
        <v>1150</v>
      </c>
      <c r="G16" s="29">
        <v>1151</v>
      </c>
      <c r="H16" s="29">
        <v>1152</v>
      </c>
      <c r="I16" s="29">
        <v>1153</v>
      </c>
      <c r="J16" s="29">
        <v>307</v>
      </c>
      <c r="K16" s="29">
        <v>1154</v>
      </c>
      <c r="L16" s="29">
        <v>1155</v>
      </c>
      <c r="M16" s="29">
        <v>1156</v>
      </c>
      <c r="N16" s="29">
        <v>1157</v>
      </c>
      <c r="O16" s="29">
        <v>308</v>
      </c>
      <c r="P16" s="29">
        <v>1158</v>
      </c>
      <c r="Q16" s="29">
        <v>1159</v>
      </c>
      <c r="R16" s="29">
        <v>1160</v>
      </c>
      <c r="S16" s="29">
        <v>1144</v>
      </c>
      <c r="T16" s="29">
        <v>110</v>
      </c>
      <c r="U16" s="29">
        <v>1161</v>
      </c>
      <c r="V16" s="29">
        <v>1162</v>
      </c>
      <c r="W16" s="29"/>
      <c r="X16" s="29"/>
      <c r="Y16" s="29"/>
      <c r="Z16" s="29"/>
      <c r="AA16" s="29">
        <v>1163</v>
      </c>
      <c r="AB16" s="29">
        <v>205</v>
      </c>
      <c r="AC16" s="29">
        <v>201</v>
      </c>
      <c r="AD16" s="29">
        <v>1164</v>
      </c>
      <c r="AE16" s="29">
        <v>515</v>
      </c>
      <c r="AF16" s="29"/>
      <c r="AG16" s="29">
        <v>206</v>
      </c>
      <c r="AH16" s="29">
        <v>207</v>
      </c>
      <c r="AI16" s="29">
        <v>516</v>
      </c>
      <c r="AJ16" s="29">
        <v>1143</v>
      </c>
      <c r="AK16" s="29">
        <v>1165</v>
      </c>
      <c r="AL16" s="29">
        <v>519</v>
      </c>
      <c r="AM16" s="29">
        <v>520</v>
      </c>
      <c r="AN16" s="29">
        <v>1166</v>
      </c>
      <c r="AO16" s="29"/>
      <c r="AP16" s="29">
        <v>210</v>
      </c>
      <c r="AQ16" s="29">
        <v>525</v>
      </c>
      <c r="AR16" s="29">
        <v>293</v>
      </c>
      <c r="AS16" s="29">
        <v>613</v>
      </c>
      <c r="AT16" s="29">
        <v>211</v>
      </c>
      <c r="AU16" s="29">
        <v>319</v>
      </c>
      <c r="AV16" s="29"/>
      <c r="AW16" s="29">
        <v>1167</v>
      </c>
      <c r="AX16" s="29">
        <v>1168</v>
      </c>
      <c r="AY16" s="29">
        <v>1169</v>
      </c>
      <c r="AZ16" s="29">
        <v>1170</v>
      </c>
      <c r="BA16" s="29">
        <v>527</v>
      </c>
      <c r="BB16" s="29">
        <v>196</v>
      </c>
      <c r="BC16" s="29">
        <v>1120</v>
      </c>
      <c r="BD16" s="29">
        <v>1121</v>
      </c>
      <c r="BE16" s="29">
        <v>1122</v>
      </c>
      <c r="BF16" s="29">
        <v>1171</v>
      </c>
      <c r="BG16" s="29">
        <v>1172</v>
      </c>
      <c r="BH16" s="29">
        <v>1174</v>
      </c>
      <c r="BI16" s="29">
        <v>1175</v>
      </c>
      <c r="BJ16" s="29">
        <v>1176</v>
      </c>
      <c r="BK16" s="29">
        <v>1177</v>
      </c>
      <c r="BL16" s="29">
        <v>1178</v>
      </c>
      <c r="BM16" s="29">
        <v>1179</v>
      </c>
      <c r="BN16" s="29">
        <v>1180</v>
      </c>
      <c r="BO16" s="29">
        <v>1181</v>
      </c>
      <c r="BP16" s="29">
        <v>1182</v>
      </c>
      <c r="BQ16" s="29">
        <v>1183</v>
      </c>
      <c r="BR16" s="29">
        <v>1184</v>
      </c>
      <c r="BS16" s="29">
        <v>1185</v>
      </c>
      <c r="BT16" s="29">
        <v>1211</v>
      </c>
      <c r="BU16" s="29"/>
      <c r="BV16" s="29"/>
      <c r="BW16" s="29">
        <v>1210</v>
      </c>
      <c r="BX16" s="29">
        <v>528</v>
      </c>
      <c r="BY16" s="29">
        <v>281</v>
      </c>
      <c r="BZ16" s="29">
        <v>241</v>
      </c>
      <c r="CA16" s="29">
        <v>242</v>
      </c>
      <c r="CB16" s="29">
        <v>235</v>
      </c>
      <c r="CC16" s="29">
        <v>219</v>
      </c>
      <c r="CD16" s="29">
        <v>214</v>
      </c>
      <c r="CE16" s="29">
        <v>218</v>
      </c>
      <c r="CF16" s="29">
        <v>1186</v>
      </c>
      <c r="CG16" s="29">
        <v>1123</v>
      </c>
      <c r="CH16" s="29">
        <v>321</v>
      </c>
      <c r="CI16" s="29">
        <v>240</v>
      </c>
      <c r="CJ16" s="29">
        <v>212</v>
      </c>
      <c r="CK16" s="29">
        <v>229</v>
      </c>
      <c r="CL16" s="29">
        <v>245</v>
      </c>
      <c r="CM16" s="29"/>
      <c r="CN16" s="29">
        <v>1124</v>
      </c>
      <c r="CO16" s="29">
        <v>238</v>
      </c>
      <c r="CP16" s="29">
        <v>225</v>
      </c>
      <c r="CQ16" s="29">
        <v>243</v>
      </c>
      <c r="CR16" s="29">
        <v>217</v>
      </c>
      <c r="CS16" s="29">
        <v>234</v>
      </c>
      <c r="CT16" s="29">
        <v>1139</v>
      </c>
      <c r="CU16" s="29">
        <v>236</v>
      </c>
      <c r="CV16" s="29">
        <v>237</v>
      </c>
      <c r="CW16" s="29">
        <v>220</v>
      </c>
      <c r="CX16" s="29">
        <v>215</v>
      </c>
      <c r="CY16" s="29">
        <v>239</v>
      </c>
      <c r="CZ16" s="29">
        <v>213</v>
      </c>
      <c r="DA16" s="29">
        <v>230</v>
      </c>
      <c r="DB16" s="29">
        <v>231</v>
      </c>
      <c r="DC16" s="29">
        <v>221</v>
      </c>
      <c r="DD16" s="29">
        <v>244</v>
      </c>
      <c r="DE16" s="29">
        <v>228</v>
      </c>
      <c r="DF16" s="29">
        <v>222</v>
      </c>
      <c r="DG16" s="29">
        <v>224</v>
      </c>
      <c r="DH16" s="29">
        <v>233</v>
      </c>
      <c r="DI16" s="29">
        <v>320</v>
      </c>
      <c r="DJ16" s="29">
        <v>226</v>
      </c>
      <c r="DK16" s="29">
        <v>227</v>
      </c>
      <c r="DL16" s="29">
        <v>216</v>
      </c>
      <c r="DM16" s="29">
        <v>1148</v>
      </c>
      <c r="DN16" s="29"/>
      <c r="DO16" s="29">
        <v>1149</v>
      </c>
      <c r="DP16" s="29"/>
      <c r="DQ16" s="29">
        <v>433</v>
      </c>
      <c r="DR16" s="29">
        <v>247</v>
      </c>
      <c r="DS16" s="29"/>
      <c r="DT16" s="29">
        <v>1117</v>
      </c>
      <c r="DU16" s="29">
        <v>96</v>
      </c>
      <c r="DV16" s="29">
        <v>531</v>
      </c>
      <c r="DW16" s="29">
        <v>1187</v>
      </c>
      <c r="DX16" s="29">
        <v>1188</v>
      </c>
      <c r="DY16" s="29"/>
      <c r="DZ16" s="29"/>
      <c r="EA16" s="29">
        <v>1189</v>
      </c>
      <c r="EB16" s="29">
        <v>1190</v>
      </c>
      <c r="EC16" s="29"/>
      <c r="ED16" s="29"/>
      <c r="EE16" s="29"/>
      <c r="EF16" s="29">
        <v>1191</v>
      </c>
      <c r="EG16" s="29">
        <v>1192</v>
      </c>
      <c r="EH16" s="29">
        <v>1193</v>
      </c>
      <c r="EI16" s="29">
        <v>1194</v>
      </c>
      <c r="EJ16" s="29">
        <v>1195</v>
      </c>
      <c r="EK16" s="29">
        <v>1196</v>
      </c>
      <c r="EL16" s="29">
        <v>1197</v>
      </c>
      <c r="EM16" s="29">
        <v>1126</v>
      </c>
      <c r="EN16" s="29">
        <v>1198</v>
      </c>
      <c r="EO16" s="29">
        <v>1199</v>
      </c>
      <c r="EP16" s="29">
        <v>1200</v>
      </c>
      <c r="EQ16" s="29">
        <v>1201</v>
      </c>
      <c r="ER16" s="29">
        <v>1202</v>
      </c>
      <c r="ES16" s="29">
        <v>1203</v>
      </c>
      <c r="ET16" s="29">
        <v>1204</v>
      </c>
      <c r="EU16" s="29"/>
      <c r="EV16" s="29"/>
      <c r="EW16" s="29">
        <v>1205</v>
      </c>
      <c r="EX16" s="29"/>
      <c r="EY16" s="29">
        <v>1206</v>
      </c>
      <c r="EZ16" s="29"/>
      <c r="FA16" s="29"/>
      <c r="FB16" s="29"/>
      <c r="FC16" s="29">
        <v>1207</v>
      </c>
      <c r="FD16" s="29">
        <v>1208</v>
      </c>
      <c r="FE16" s="29">
        <v>1209</v>
      </c>
      <c r="FF16" s="29">
        <v>123</v>
      </c>
      <c r="FG16" s="29">
        <v>125</v>
      </c>
      <c r="FH16" s="29">
        <v>126</v>
      </c>
      <c r="FI16" s="29">
        <v>612</v>
      </c>
      <c r="FJ16" s="29"/>
      <c r="FK16" s="29">
        <v>141</v>
      </c>
      <c r="FL16" s="29">
        <v>1141</v>
      </c>
    </row>
    <row r="17" spans="1:169" ht="40.5" x14ac:dyDescent="0.35">
      <c r="A17" s="32">
        <v>1</v>
      </c>
      <c r="B17" s="33" t="s">
        <v>152</v>
      </c>
      <c r="C17" s="34" t="s">
        <v>153</v>
      </c>
      <c r="D17" s="35">
        <f>E17+S17+T17+U17+AA17+AD17+AI17+AJ17+AK17+AN17+AO17+W17</f>
        <v>77040</v>
      </c>
      <c r="E17" s="36">
        <f>F17+G17+H17</f>
        <v>75772</v>
      </c>
      <c r="F17" s="37">
        <f>K17+P17</f>
        <v>0</v>
      </c>
      <c r="G17" s="37">
        <f t="shared" ref="G17:H32" si="3">L17+Q17</f>
        <v>0</v>
      </c>
      <c r="H17" s="37">
        <f>M17+R17</f>
        <v>75772</v>
      </c>
      <c r="I17" s="37">
        <f>N17</f>
        <v>0</v>
      </c>
      <c r="J17" s="36">
        <f>K17+L17+M17</f>
        <v>48010</v>
      </c>
      <c r="K17" s="37">
        <v>0</v>
      </c>
      <c r="L17" s="37">
        <v>0</v>
      </c>
      <c r="M17" s="37">
        <f>48731-U17</f>
        <v>48010</v>
      </c>
      <c r="N17" s="37">
        <v>0</v>
      </c>
      <c r="O17" s="36">
        <f>P17+Q17+R17</f>
        <v>27762</v>
      </c>
      <c r="P17" s="37">
        <v>0</v>
      </c>
      <c r="Q17" s="37">
        <v>0</v>
      </c>
      <c r="R17" s="37">
        <v>27762</v>
      </c>
      <c r="S17" s="37">
        <v>0</v>
      </c>
      <c r="T17" s="37"/>
      <c r="U17" s="37">
        <v>721</v>
      </c>
      <c r="V17" s="37"/>
      <c r="W17" s="36">
        <f>X17+Y17+Z17</f>
        <v>0</v>
      </c>
      <c r="X17" s="37"/>
      <c r="Y17" s="37"/>
      <c r="Z17" s="37"/>
      <c r="AA17" s="36">
        <f>AB17+AC17</f>
        <v>0</v>
      </c>
      <c r="AB17" s="37">
        <v>0</v>
      </c>
      <c r="AC17" s="37">
        <v>0</v>
      </c>
      <c r="AD17" s="36">
        <f>AE17+AG17+AH17</f>
        <v>0</v>
      </c>
      <c r="AE17" s="37">
        <v>0</v>
      </c>
      <c r="AF17" s="37">
        <v>0</v>
      </c>
      <c r="AG17" s="37">
        <v>0</v>
      </c>
      <c r="AH17" s="37">
        <v>0</v>
      </c>
      <c r="AI17" s="37">
        <f>'[1]Дисп ВН_2 этап_2022 год'!M7</f>
        <v>0</v>
      </c>
      <c r="AJ17" s="37"/>
      <c r="AK17" s="36">
        <f>AL17+AM17</f>
        <v>0</v>
      </c>
      <c r="AL17" s="37">
        <v>0</v>
      </c>
      <c r="AM17" s="37">
        <v>0</v>
      </c>
      <c r="AN17" s="37">
        <v>547</v>
      </c>
      <c r="AO17" s="37">
        <v>0</v>
      </c>
      <c r="AP17" s="38">
        <f>SUM(AQ17:AS17)</f>
        <v>13268</v>
      </c>
      <c r="AQ17" s="39">
        <v>13177</v>
      </c>
      <c r="AR17" s="39">
        <v>91</v>
      </c>
      <c r="AS17" s="37">
        <v>0</v>
      </c>
      <c r="AT17" s="38">
        <f>AU17+BB17+BC17</f>
        <v>48674</v>
      </c>
      <c r="AU17" s="36">
        <f>SUM(AW17:AZ17)</f>
        <v>48674</v>
      </c>
      <c r="AV17" s="36">
        <v>0</v>
      </c>
      <c r="AW17" s="37">
        <v>3027</v>
      </c>
      <c r="AX17" s="37">
        <v>571</v>
      </c>
      <c r="AY17" s="37">
        <v>45076</v>
      </c>
      <c r="AZ17" s="37">
        <v>0</v>
      </c>
      <c r="BA17" s="37">
        <v>0</v>
      </c>
      <c r="BB17" s="37">
        <v>0</v>
      </c>
      <c r="BC17" s="40">
        <f>BD17+BE17</f>
        <v>0</v>
      </c>
      <c r="BD17" s="37">
        <v>0</v>
      </c>
      <c r="BE17" s="37">
        <v>0</v>
      </c>
      <c r="BF17" s="41">
        <f>SUM(BG17:BJ17)</f>
        <v>2486</v>
      </c>
      <c r="BG17" s="37">
        <v>1574</v>
      </c>
      <c r="BH17" s="37">
        <v>512</v>
      </c>
      <c r="BI17" s="37">
        <v>200</v>
      </c>
      <c r="BJ17" s="37">
        <v>200</v>
      </c>
      <c r="BK17" s="41">
        <f>BL17+BM17</f>
        <v>1333</v>
      </c>
      <c r="BL17" s="37">
        <v>1113</v>
      </c>
      <c r="BM17" s="37">
        <v>220</v>
      </c>
      <c r="BN17" s="37">
        <v>7777</v>
      </c>
      <c r="BO17" s="41">
        <f>BP17+BQ17</f>
        <v>4300</v>
      </c>
      <c r="BP17" s="37">
        <f>'[2]Эндоскопия_расчет (V+расх)'!D5</f>
        <v>493</v>
      </c>
      <c r="BQ17" s="37">
        <f>'[2]Эндоскопия_расчет (V+расх)'!C5-BP17</f>
        <v>3807</v>
      </c>
      <c r="BR17" s="37"/>
      <c r="BS17" s="37"/>
      <c r="BT17" s="37">
        <v>95860</v>
      </c>
      <c r="BU17" s="37"/>
      <c r="BV17" s="37">
        <v>2000</v>
      </c>
      <c r="BW17" s="37">
        <v>746</v>
      </c>
      <c r="BX17" s="35">
        <f>ROUND((BZ17-CA17)*BZ$5+CA17*CA$5+CB17*CB$5+CC17*CC$5+CD17*CD$5+CF17*CF$5+CG17*CG$5+CH17*CH$5+CI17*CI$5+CJ17*CJ$5+CK17*CK$5+CL17*CL$5+CN17*CN$5+CO17*CO$5+CP17*CP$5+CQ17*CQ$5+CR17*CR$5+CS17*CS$5+CT17*CT$5+CV17*CV$5+CW17*CW$5+CX17*CX$5+CY17*CY$5+CZ17*CZ$5+DA17*DA$5+DB17*DB$5+DC17*DC$5+DD17*DD$5+DE17*DE$5+DF17*DF$5+DG17*DG$5+DH17*DH$5+DI17*DI$5+DJ17*DJ$5+DK17*DK$5+DL17*DL$5+DM17*DM$5+DO17*DO$5,0)+1</f>
        <v>370608</v>
      </c>
      <c r="BY17" s="38">
        <f>SUM(BZ17:DO17)-CA17-CE17-CU17-DN17-CM17</f>
        <v>38762</v>
      </c>
      <c r="BZ17" s="37">
        <v>9084</v>
      </c>
      <c r="CA17" s="37">
        <v>5925</v>
      </c>
      <c r="CB17" s="37">
        <v>0</v>
      </c>
      <c r="CC17" s="37">
        <v>968</v>
      </c>
      <c r="CD17" s="42">
        <v>2</v>
      </c>
      <c r="CE17" s="37"/>
      <c r="CF17" s="37">
        <v>8</v>
      </c>
      <c r="CG17" s="37">
        <v>0</v>
      </c>
      <c r="CH17" s="37">
        <v>0</v>
      </c>
      <c r="CI17" s="37">
        <v>0</v>
      </c>
      <c r="CJ17" s="37">
        <v>0</v>
      </c>
      <c r="CK17" s="37">
        <v>0</v>
      </c>
      <c r="CL17" s="37">
        <v>6</v>
      </c>
      <c r="CM17" s="37">
        <v>0</v>
      </c>
      <c r="CN17" s="37">
        <v>1657</v>
      </c>
      <c r="CO17" s="37">
        <v>813</v>
      </c>
      <c r="CP17" s="37">
        <v>1956</v>
      </c>
      <c r="CQ17" s="37">
        <v>787</v>
      </c>
      <c r="CR17" s="37">
        <v>786</v>
      </c>
      <c r="CS17" s="37">
        <v>548</v>
      </c>
      <c r="CT17" s="37">
        <v>0</v>
      </c>
      <c r="CU17" s="37"/>
      <c r="CV17" s="37">
        <v>1182</v>
      </c>
      <c r="CW17" s="37">
        <v>0</v>
      </c>
      <c r="CX17" s="37">
        <v>0</v>
      </c>
      <c r="CY17" s="37">
        <v>235</v>
      </c>
      <c r="CZ17" s="37">
        <v>854</v>
      </c>
      <c r="DA17" s="37">
        <v>2301</v>
      </c>
      <c r="DB17" s="37">
        <v>31</v>
      </c>
      <c r="DC17" s="37">
        <v>2797</v>
      </c>
      <c r="DD17" s="37">
        <v>624</v>
      </c>
      <c r="DE17" s="37">
        <v>1279</v>
      </c>
      <c r="DF17" s="37">
        <v>3820</v>
      </c>
      <c r="DG17" s="37">
        <v>1045</v>
      </c>
      <c r="DH17" s="37">
        <v>2748</v>
      </c>
      <c r="DI17" s="37">
        <v>218</v>
      </c>
      <c r="DJ17" s="37">
        <v>1379</v>
      </c>
      <c r="DK17" s="37">
        <v>1274</v>
      </c>
      <c r="DL17" s="37">
        <v>68</v>
      </c>
      <c r="DM17" s="37">
        <v>2292</v>
      </c>
      <c r="DN17" s="37"/>
      <c r="DO17" s="37">
        <v>0</v>
      </c>
      <c r="DP17" s="37"/>
      <c r="DQ17" s="43">
        <f>BY17-DR17</f>
        <v>36633</v>
      </c>
      <c r="DR17" s="43">
        <f>'[3]ВМП УФ'!D17</f>
        <v>2129</v>
      </c>
      <c r="DS17" s="43">
        <f>BY17-DM17</f>
        <v>36470</v>
      </c>
      <c r="DT17" s="37">
        <v>2840</v>
      </c>
      <c r="DU17" s="35">
        <f>ROUND(DX17*DV$5+(DW17-DX17)*DU$5+DY17*DU$5+DZ17*DU$5+EA17*DU$5+EC17*DU$5+ED17*DU$5+EE17*DU$5+EF17*DU$5+EG17*DU$5+EH17*DU$5+EI17*DU$5+EJ17*DU$5+EK17*DU$5+(EL17-EM17)*DU$5+EN17*DU$5+ER17*DU$5+ES17*DU$5+ET17*DU$5+EU17*DU$5+EV17*DU$5+EW17*DU$5+EX17*DU$5+EY17*DU$5+EZ17*DU$5+FA17*DU$5+FB17*DU$5+FC17*DU$5+FD17*DU$5+FE17*FE$5+FG17*FG$5+FH17*FH$5+FI17*FI$5,0)</f>
        <v>16915</v>
      </c>
      <c r="DV17" s="38">
        <f>SUM(DW17:FE17)-DX17-EB17-EM17-EO17-EP17-EQ17</f>
        <v>1633</v>
      </c>
      <c r="DW17" s="36">
        <v>285</v>
      </c>
      <c r="DX17" s="37">
        <v>148</v>
      </c>
      <c r="DY17" s="37">
        <v>0</v>
      </c>
      <c r="DZ17" s="37">
        <v>59</v>
      </c>
      <c r="EA17" s="36">
        <v>0</v>
      </c>
      <c r="EB17" s="37"/>
      <c r="EC17" s="37">
        <v>0</v>
      </c>
      <c r="ED17" s="37">
        <v>0</v>
      </c>
      <c r="EE17" s="37">
        <v>0</v>
      </c>
      <c r="EF17" s="37">
        <v>0</v>
      </c>
      <c r="EG17" s="37">
        <v>0</v>
      </c>
      <c r="EH17" s="37">
        <v>39</v>
      </c>
      <c r="EI17" s="37">
        <v>0</v>
      </c>
      <c r="EJ17" s="37">
        <v>19</v>
      </c>
      <c r="EK17" s="37">
        <v>110</v>
      </c>
      <c r="EL17" s="36">
        <v>7</v>
      </c>
      <c r="EM17" s="37">
        <v>0</v>
      </c>
      <c r="EN17" s="36">
        <v>698</v>
      </c>
      <c r="EO17" s="37">
        <v>698</v>
      </c>
      <c r="EP17" s="37">
        <v>698</v>
      </c>
      <c r="EQ17" s="37">
        <v>0</v>
      </c>
      <c r="ER17" s="37">
        <v>18</v>
      </c>
      <c r="ES17" s="37">
        <v>0</v>
      </c>
      <c r="ET17" s="37">
        <v>0</v>
      </c>
      <c r="EU17" s="37">
        <v>50</v>
      </c>
      <c r="EV17" s="37">
        <v>0</v>
      </c>
      <c r="EW17" s="37">
        <v>0</v>
      </c>
      <c r="EX17" s="37">
        <v>0</v>
      </c>
      <c r="EY17" s="37">
        <v>27</v>
      </c>
      <c r="EZ17" s="37">
        <v>25</v>
      </c>
      <c r="FA17" s="37">
        <v>20</v>
      </c>
      <c r="FB17" s="37">
        <v>0</v>
      </c>
      <c r="FC17" s="37">
        <v>171</v>
      </c>
      <c r="FD17" s="37">
        <v>105</v>
      </c>
      <c r="FE17" s="37">
        <v>0</v>
      </c>
      <c r="FF17" s="44">
        <f>SUM(FG17:FI17)</f>
        <v>0</v>
      </c>
      <c r="FG17" s="37">
        <v>0</v>
      </c>
      <c r="FH17" s="37">
        <v>0</v>
      </c>
      <c r="FI17" s="37">
        <v>0</v>
      </c>
      <c r="FJ17" s="35">
        <f>DV17-FE17</f>
        <v>1633</v>
      </c>
      <c r="FK17" s="37"/>
      <c r="FL17" s="37"/>
      <c r="FM17" s="45"/>
    </row>
    <row r="18" spans="1:169" ht="40.5" x14ac:dyDescent="0.35">
      <c r="A18" s="32">
        <f>A17+1</f>
        <v>2</v>
      </c>
      <c r="B18" s="33" t="s">
        <v>154</v>
      </c>
      <c r="C18" s="34" t="s">
        <v>155</v>
      </c>
      <c r="D18" s="35">
        <f t="shared" ref="D18:D21" si="4">E18+S18+T18+U18+AA18+AD18+AI18+AJ18+AK18+AN18+AO18+W18</f>
        <v>80981</v>
      </c>
      <c r="E18" s="36">
        <f t="shared" ref="E18:E81" si="5">F18+G18+H18</f>
        <v>70581</v>
      </c>
      <c r="F18" s="37">
        <f t="shared" ref="F18:H78" si="6">K18+P18</f>
        <v>0</v>
      </c>
      <c r="G18" s="37">
        <f t="shared" si="3"/>
        <v>5706</v>
      </c>
      <c r="H18" s="37">
        <f t="shared" si="3"/>
        <v>64875</v>
      </c>
      <c r="I18" s="37">
        <f t="shared" ref="I18:I81" si="7">N18</f>
        <v>0</v>
      </c>
      <c r="J18" s="36">
        <f t="shared" ref="J18:J81" si="8">K18+L18+M18</f>
        <v>42075</v>
      </c>
      <c r="K18" s="37">
        <v>0</v>
      </c>
      <c r="L18" s="37">
        <v>745</v>
      </c>
      <c r="M18" s="37">
        <v>41330</v>
      </c>
      <c r="N18" s="37">
        <v>0</v>
      </c>
      <c r="O18" s="36">
        <f t="shared" ref="O18:O81" si="9">P18+Q18+R18</f>
        <v>28506</v>
      </c>
      <c r="P18" s="37">
        <v>0</v>
      </c>
      <c r="Q18" s="37">
        <v>4961</v>
      </c>
      <c r="R18" s="37">
        <v>23545</v>
      </c>
      <c r="S18" s="37">
        <v>0</v>
      </c>
      <c r="T18" s="37"/>
      <c r="U18" s="37">
        <f>[4]Итого!U12</f>
        <v>0</v>
      </c>
      <c r="V18" s="37"/>
      <c r="W18" s="36">
        <f t="shared" ref="W18:W21" si="10">X18+Y18+Z18</f>
        <v>0</v>
      </c>
      <c r="X18" s="37"/>
      <c r="Y18" s="37"/>
      <c r="Z18" s="37"/>
      <c r="AA18" s="36">
        <f t="shared" ref="AA18:AA21" si="11">AB18+AC18</f>
        <v>0</v>
      </c>
      <c r="AB18" s="37">
        <v>0</v>
      </c>
      <c r="AC18" s="37">
        <v>0</v>
      </c>
      <c r="AD18" s="36">
        <f t="shared" ref="AD18:AD21" si="12">AE18+AG18+AH18</f>
        <v>0</v>
      </c>
      <c r="AE18" s="37">
        <v>0</v>
      </c>
      <c r="AF18" s="37">
        <v>0</v>
      </c>
      <c r="AG18" s="37">
        <v>0</v>
      </c>
      <c r="AH18" s="37">
        <v>0</v>
      </c>
      <c r="AI18" s="37">
        <f>'[1]Дисп ВН_2 этап_2022 год'!M8</f>
        <v>0</v>
      </c>
      <c r="AJ18" s="37"/>
      <c r="AK18" s="36">
        <f t="shared" ref="AK18:AK81" si="13">AL18+AM18</f>
        <v>10400</v>
      </c>
      <c r="AL18" s="37">
        <v>9700</v>
      </c>
      <c r="AM18" s="37">
        <v>700</v>
      </c>
      <c r="AN18" s="37">
        <v>0</v>
      </c>
      <c r="AO18" s="37">
        <v>0</v>
      </c>
      <c r="AP18" s="38">
        <f t="shared" ref="AP18:AP81" si="14">SUM(AQ18:AS18)</f>
        <v>32570</v>
      </c>
      <c r="AQ18" s="39">
        <v>30382</v>
      </c>
      <c r="AR18" s="39">
        <v>2188</v>
      </c>
      <c r="AS18" s="37">
        <v>0</v>
      </c>
      <c r="AT18" s="38">
        <f>AU18+BB18+BC18</f>
        <v>10571</v>
      </c>
      <c r="AU18" s="36">
        <f t="shared" ref="AU18:AU20" si="15">SUM(AW18:AZ18)</f>
        <v>10571</v>
      </c>
      <c r="AV18" s="36">
        <v>0</v>
      </c>
      <c r="AW18" s="37">
        <v>0</v>
      </c>
      <c r="AX18" s="37">
        <v>248</v>
      </c>
      <c r="AY18" s="37">
        <v>10323</v>
      </c>
      <c r="AZ18" s="37">
        <v>0</v>
      </c>
      <c r="BA18" s="37">
        <v>0</v>
      </c>
      <c r="BB18" s="37">
        <v>0</v>
      </c>
      <c r="BC18" s="40">
        <f t="shared" ref="BC18:BC81" si="16">BD18+BE18</f>
        <v>0</v>
      </c>
      <c r="BD18" s="37">
        <v>0</v>
      </c>
      <c r="BE18" s="37">
        <v>0</v>
      </c>
      <c r="BF18" s="41">
        <f t="shared" ref="BF18:BF81" si="17">SUM(BG18:BJ18)</f>
        <v>647</v>
      </c>
      <c r="BG18" s="37">
        <v>647</v>
      </c>
      <c r="BH18" s="37">
        <v>0</v>
      </c>
      <c r="BI18" s="37">
        <v>0</v>
      </c>
      <c r="BJ18" s="37">
        <v>0</v>
      </c>
      <c r="BK18" s="41">
        <f t="shared" ref="BK18:BK81" si="18">BL18+BM18</f>
        <v>269</v>
      </c>
      <c r="BL18" s="37">
        <v>265</v>
      </c>
      <c r="BM18" s="37">
        <v>4</v>
      </c>
      <c r="BN18" s="37">
        <v>2731</v>
      </c>
      <c r="BO18" s="41">
        <f t="shared" ref="BO18:BO81" si="19">BP18+BQ18</f>
        <v>812</v>
      </c>
      <c r="BP18" s="37">
        <f>'[2]Эндоскопия_расчет (V+расх)'!D6</f>
        <v>0</v>
      </c>
      <c r="BQ18" s="37">
        <f>'[2]Эндоскопия_расчет (V+расх)'!C6-BP18</f>
        <v>812</v>
      </c>
      <c r="BR18" s="37"/>
      <c r="BS18" s="37"/>
      <c r="BT18" s="37">
        <v>353</v>
      </c>
      <c r="BU18" s="37"/>
      <c r="BV18" s="37"/>
      <c r="BW18" s="37"/>
      <c r="BX18" s="35">
        <f t="shared" ref="BX18:BX82" si="20">ROUND((BZ18-CA18)*BZ$5+CA18*CA$5+CB18*CB$5+CC18*CC$5+CD18*CD$5+CF18*CF$5+CG18*CG$5+CH18*CH$5+CI18*CI$5+CJ18*CJ$5+CK18*CK$5+CL18*CL$5+CN18*CN$5+CO18*CO$5+CP18*CP$5+CQ18*CQ$5+CR18*CR$5+CS18*CS$5+CT18*CT$5+CV18*CV$5+CW18*CW$5+CX18*CX$5+CY18*CY$5+CZ18*CZ$5+DA18*DA$5+DB18*DB$5+DC18*DC$5+DD18*DD$5+DE18*DE$5+DF18*DF$5+DG18*DG$5+DH18*DH$5+DI18*DI$5+DJ18*DJ$5+DK18*DK$5+DL18*DL$5+DM18*DM$5+DO18*DO$5,0)</f>
        <v>145812</v>
      </c>
      <c r="BY18" s="38">
        <f t="shared" ref="BY18:BY21" si="21">SUM(BZ18:DO18)-CA18-CE18-CU18-DN18-CM18</f>
        <v>15261</v>
      </c>
      <c r="BZ18" s="37">
        <v>0</v>
      </c>
      <c r="CA18" s="37">
        <v>0</v>
      </c>
      <c r="CB18" s="37">
        <v>0</v>
      </c>
      <c r="CC18" s="37">
        <v>44</v>
      </c>
      <c r="CD18" s="42">
        <v>0</v>
      </c>
      <c r="CE18" s="37"/>
      <c r="CF18" s="37">
        <v>143</v>
      </c>
      <c r="CG18" s="37">
        <v>71</v>
      </c>
      <c r="CH18" s="37">
        <v>0</v>
      </c>
      <c r="CI18" s="37">
        <v>776</v>
      </c>
      <c r="CJ18" s="37">
        <v>636</v>
      </c>
      <c r="CK18" s="37">
        <v>178</v>
      </c>
      <c r="CL18" s="37">
        <v>2883</v>
      </c>
      <c r="CM18" s="37">
        <v>214</v>
      </c>
      <c r="CN18" s="37">
        <v>186</v>
      </c>
      <c r="CO18" s="37">
        <v>75</v>
      </c>
      <c r="CP18" s="37">
        <v>876</v>
      </c>
      <c r="CQ18" s="37">
        <v>298</v>
      </c>
      <c r="CR18" s="37">
        <v>1089</v>
      </c>
      <c r="CS18" s="37">
        <v>49</v>
      </c>
      <c r="CT18" s="37">
        <v>0</v>
      </c>
      <c r="CU18" s="37"/>
      <c r="CV18" s="37">
        <v>1224</v>
      </c>
      <c r="CW18" s="37">
        <v>1094</v>
      </c>
      <c r="CX18" s="37">
        <v>348</v>
      </c>
      <c r="CY18" s="37">
        <v>868</v>
      </c>
      <c r="CZ18" s="37">
        <v>195</v>
      </c>
      <c r="DA18" s="37">
        <v>3</v>
      </c>
      <c r="DB18" s="37">
        <v>57</v>
      </c>
      <c r="DC18" s="37">
        <v>1073</v>
      </c>
      <c r="DD18" s="37">
        <v>26</v>
      </c>
      <c r="DE18" s="37">
        <v>536</v>
      </c>
      <c r="DF18" s="37">
        <v>468</v>
      </c>
      <c r="DG18" s="37">
        <v>1061</v>
      </c>
      <c r="DH18" s="37">
        <v>111</v>
      </c>
      <c r="DI18" s="37">
        <v>0</v>
      </c>
      <c r="DJ18" s="37">
        <v>0</v>
      </c>
      <c r="DK18" s="37">
        <v>3</v>
      </c>
      <c r="DL18" s="37">
        <v>111</v>
      </c>
      <c r="DM18" s="37">
        <v>779</v>
      </c>
      <c r="DN18" s="37">
        <v>779</v>
      </c>
      <c r="DO18" s="37">
        <v>0</v>
      </c>
      <c r="DP18" s="37"/>
      <c r="DQ18" s="43">
        <f t="shared" ref="DQ18:DQ21" si="22">BY18-DR18</f>
        <v>15180</v>
      </c>
      <c r="DR18" s="43">
        <f>'[3]ВМП УФ'!D18</f>
        <v>81</v>
      </c>
      <c r="DS18" s="43">
        <f t="shared" ref="DS18:DS21" si="23">BY18-DM18</f>
        <v>14482</v>
      </c>
      <c r="DT18" s="37">
        <v>101</v>
      </c>
      <c r="DU18" s="35">
        <f t="shared" ref="DU18:DU21" si="24">ROUND(DX18*DV$5+(DW18-DX18)*DU$5+DY18*DU$5+DZ18*DU$5+EA18*DU$5+EC18*DU$5+ED18*DU$5+EE18*DU$5+EF18*DU$5+EG18*DU$5+EH18*DU$5+EI18*DU$5+EJ18*DU$5+EK18*DU$5+(EL18-EM18)*DU$5+EN18*DU$5+ER18*DU$5+ES18*DU$5+ET18*DU$5+EU18*DU$5+EV18*DU$5+EW18*DU$5+EX18*DU$5+EY18*DU$5+EZ18*DU$5+FA18*DU$5+FB18*DU$5+FC18*DU$5+FD18*DU$5+FE18*FE$5+FG18*FG$5+FH18*FH$5+FI18*FI$5,0)</f>
        <v>8705</v>
      </c>
      <c r="DV18" s="38">
        <f t="shared" ref="DV18:DV21" si="25">SUM(DW18:FE18)-DX18-EB18-EM18-EO18-EP18-EQ18</f>
        <v>921</v>
      </c>
      <c r="DW18" s="36">
        <v>0</v>
      </c>
      <c r="DX18" s="37">
        <v>0</v>
      </c>
      <c r="DY18" s="37">
        <v>11</v>
      </c>
      <c r="DZ18" s="37">
        <v>0</v>
      </c>
      <c r="EA18" s="36">
        <v>0</v>
      </c>
      <c r="EB18" s="37"/>
      <c r="EC18" s="37">
        <v>14</v>
      </c>
      <c r="ED18" s="37">
        <v>17</v>
      </c>
      <c r="EE18" s="37">
        <v>0</v>
      </c>
      <c r="EF18" s="37">
        <v>87</v>
      </c>
      <c r="EG18" s="37">
        <v>0</v>
      </c>
      <c r="EH18" s="37">
        <v>0</v>
      </c>
      <c r="EI18" s="37">
        <v>0</v>
      </c>
      <c r="EJ18" s="37">
        <v>274</v>
      </c>
      <c r="EK18" s="37">
        <v>0</v>
      </c>
      <c r="EL18" s="36">
        <v>41</v>
      </c>
      <c r="EM18" s="37">
        <v>36</v>
      </c>
      <c r="EN18" s="36">
        <v>0</v>
      </c>
      <c r="EO18" s="37">
        <v>0</v>
      </c>
      <c r="EP18" s="37">
        <v>0</v>
      </c>
      <c r="EQ18" s="37">
        <v>0</v>
      </c>
      <c r="ER18" s="37">
        <v>52</v>
      </c>
      <c r="ES18" s="37">
        <v>143</v>
      </c>
      <c r="ET18" s="37">
        <v>0</v>
      </c>
      <c r="EU18" s="37">
        <v>45</v>
      </c>
      <c r="EV18" s="37">
        <v>0</v>
      </c>
      <c r="EW18" s="37">
        <v>0</v>
      </c>
      <c r="EX18" s="37">
        <v>0</v>
      </c>
      <c r="EY18" s="37">
        <v>0</v>
      </c>
      <c r="EZ18" s="37">
        <v>80</v>
      </c>
      <c r="FA18" s="37">
        <v>0</v>
      </c>
      <c r="FB18" s="37">
        <v>0</v>
      </c>
      <c r="FC18" s="37">
        <v>0</v>
      </c>
      <c r="FD18" s="37">
        <v>157</v>
      </c>
      <c r="FE18" s="37">
        <v>0</v>
      </c>
      <c r="FF18" s="44">
        <f t="shared" ref="FF18:FF21" si="26">SUM(FG18:FI18)</f>
        <v>36</v>
      </c>
      <c r="FG18" s="37">
        <v>0</v>
      </c>
      <c r="FH18" s="37">
        <v>0</v>
      </c>
      <c r="FI18" s="37">
        <v>36</v>
      </c>
      <c r="FJ18" s="35">
        <f t="shared" ref="FJ18:FJ21" si="27">DV18-FE18</f>
        <v>921</v>
      </c>
      <c r="FK18" s="37"/>
      <c r="FL18" s="37"/>
      <c r="FM18" s="45"/>
    </row>
    <row r="19" spans="1:169" ht="28.5" customHeight="1" x14ac:dyDescent="0.35">
      <c r="A19" s="32">
        <f t="shared" ref="A19:A21" si="28">A18+1</f>
        <v>3</v>
      </c>
      <c r="B19" s="33" t="s">
        <v>156</v>
      </c>
      <c r="C19" s="34" t="s">
        <v>157</v>
      </c>
      <c r="D19" s="35">
        <f t="shared" si="4"/>
        <v>51242</v>
      </c>
      <c r="E19" s="36">
        <f t="shared" si="5"/>
        <v>51237</v>
      </c>
      <c r="F19" s="37">
        <f t="shared" si="6"/>
        <v>0</v>
      </c>
      <c r="G19" s="37">
        <f t="shared" si="3"/>
        <v>0</v>
      </c>
      <c r="H19" s="37">
        <f t="shared" si="3"/>
        <v>51237</v>
      </c>
      <c r="I19" s="37">
        <f t="shared" si="7"/>
        <v>0</v>
      </c>
      <c r="J19" s="36">
        <f t="shared" si="8"/>
        <v>32641</v>
      </c>
      <c r="K19" s="37">
        <v>0</v>
      </c>
      <c r="L19" s="37">
        <v>0</v>
      </c>
      <c r="M19" s="37">
        <v>32641</v>
      </c>
      <c r="N19" s="37">
        <v>0</v>
      </c>
      <c r="O19" s="36">
        <f t="shared" si="9"/>
        <v>18596</v>
      </c>
      <c r="P19" s="37">
        <v>0</v>
      </c>
      <c r="Q19" s="37">
        <v>0</v>
      </c>
      <c r="R19" s="37">
        <v>18596</v>
      </c>
      <c r="S19" s="37">
        <v>0</v>
      </c>
      <c r="T19" s="37"/>
      <c r="U19" s="37">
        <f>[4]Итого!U13</f>
        <v>0</v>
      </c>
      <c r="V19" s="37"/>
      <c r="W19" s="36">
        <f t="shared" si="10"/>
        <v>0</v>
      </c>
      <c r="X19" s="37"/>
      <c r="Y19" s="37"/>
      <c r="Z19" s="37"/>
      <c r="AA19" s="36">
        <f t="shared" si="11"/>
        <v>0</v>
      </c>
      <c r="AB19" s="37">
        <v>0</v>
      </c>
      <c r="AC19" s="37">
        <v>0</v>
      </c>
      <c r="AD19" s="36">
        <f t="shared" si="12"/>
        <v>0</v>
      </c>
      <c r="AE19" s="37">
        <v>0</v>
      </c>
      <c r="AF19" s="37">
        <v>0</v>
      </c>
      <c r="AG19" s="37">
        <v>0</v>
      </c>
      <c r="AH19" s="37">
        <v>0</v>
      </c>
      <c r="AI19" s="37">
        <f>'[1]Дисп ВН_2 этап_2022 год'!M9</f>
        <v>0</v>
      </c>
      <c r="AJ19" s="37"/>
      <c r="AK19" s="36">
        <f t="shared" si="13"/>
        <v>0</v>
      </c>
      <c r="AL19" s="37">
        <v>0</v>
      </c>
      <c r="AM19" s="37">
        <v>0</v>
      </c>
      <c r="AN19" s="37">
        <v>5</v>
      </c>
      <c r="AO19" s="37">
        <v>0</v>
      </c>
      <c r="AP19" s="38">
        <f t="shared" si="14"/>
        <v>0</v>
      </c>
      <c r="AQ19" s="37"/>
      <c r="AR19" s="46"/>
      <c r="AS19" s="37">
        <v>0</v>
      </c>
      <c r="AT19" s="38">
        <f t="shared" ref="AT19:AT21" si="29">AU19+BB19+BC19</f>
        <v>22911</v>
      </c>
      <c r="AU19" s="36">
        <f t="shared" si="15"/>
        <v>21650</v>
      </c>
      <c r="AV19" s="36">
        <v>0</v>
      </c>
      <c r="AW19" s="37">
        <v>0</v>
      </c>
      <c r="AX19" s="37">
        <v>0</v>
      </c>
      <c r="AY19" s="37">
        <v>21650</v>
      </c>
      <c r="AZ19" s="37">
        <v>0</v>
      </c>
      <c r="BA19" s="37">
        <v>0</v>
      </c>
      <c r="BB19" s="37">
        <v>1261</v>
      </c>
      <c r="BC19" s="40">
        <f t="shared" si="16"/>
        <v>0</v>
      </c>
      <c r="BD19" s="37">
        <v>0</v>
      </c>
      <c r="BE19" s="37">
        <v>0</v>
      </c>
      <c r="BF19" s="41">
        <f t="shared" si="17"/>
        <v>4969</v>
      </c>
      <c r="BG19" s="37">
        <v>1823</v>
      </c>
      <c r="BH19" s="37">
        <v>3020</v>
      </c>
      <c r="BI19" s="37">
        <v>76</v>
      </c>
      <c r="BJ19" s="37">
        <v>50</v>
      </c>
      <c r="BK19" s="41">
        <f t="shared" si="18"/>
        <v>1112</v>
      </c>
      <c r="BL19" s="37">
        <v>534</v>
      </c>
      <c r="BM19" s="37">
        <v>578</v>
      </c>
      <c r="BN19" s="37">
        <v>1300</v>
      </c>
      <c r="BO19" s="41">
        <f t="shared" si="19"/>
        <v>1230</v>
      </c>
      <c r="BP19" s="37">
        <f>'[2]Эндоскопия_расчет (V+расх)'!D7</f>
        <v>104</v>
      </c>
      <c r="BQ19" s="37">
        <f>'[2]Эндоскопия_расчет (V+расх)'!C7-BP19</f>
        <v>1126</v>
      </c>
      <c r="BR19" s="37">
        <v>4699</v>
      </c>
      <c r="BS19" s="37"/>
      <c r="BT19" s="37">
        <v>0</v>
      </c>
      <c r="BU19" s="37"/>
      <c r="BV19" s="37"/>
      <c r="BW19" s="37"/>
      <c r="BX19" s="35">
        <f t="shared" si="20"/>
        <v>109596</v>
      </c>
      <c r="BY19" s="38">
        <f t="shared" si="21"/>
        <v>10163</v>
      </c>
      <c r="BZ19" s="37">
        <v>0</v>
      </c>
      <c r="CA19" s="37">
        <v>0</v>
      </c>
      <c r="CB19" s="37">
        <v>0</v>
      </c>
      <c r="CC19" s="37">
        <v>0</v>
      </c>
      <c r="CD19" s="42">
        <v>0</v>
      </c>
      <c r="CE19" s="37"/>
      <c r="CF19" s="37">
        <v>0</v>
      </c>
      <c r="CG19" s="37">
        <v>0</v>
      </c>
      <c r="CH19" s="37">
        <v>86</v>
      </c>
      <c r="CI19" s="37">
        <v>0</v>
      </c>
      <c r="CJ19" s="37">
        <v>0</v>
      </c>
      <c r="CK19" s="37">
        <v>0</v>
      </c>
      <c r="CL19" s="37">
        <v>0</v>
      </c>
      <c r="CM19" s="37">
        <v>0</v>
      </c>
      <c r="CN19" s="37">
        <v>0</v>
      </c>
      <c r="CO19" s="37">
        <v>0</v>
      </c>
      <c r="CP19" s="37">
        <v>0</v>
      </c>
      <c r="CQ19" s="37">
        <v>0</v>
      </c>
      <c r="CR19" s="37">
        <v>0</v>
      </c>
      <c r="CS19" s="37">
        <v>0</v>
      </c>
      <c r="CT19" s="37">
        <v>9967</v>
      </c>
      <c r="CU19" s="37">
        <v>5446</v>
      </c>
      <c r="CV19" s="37">
        <v>0</v>
      </c>
      <c r="CW19" s="37">
        <v>0</v>
      </c>
      <c r="CX19" s="37">
        <v>0</v>
      </c>
      <c r="CY19" s="37">
        <v>0</v>
      </c>
      <c r="CZ19" s="37">
        <v>0</v>
      </c>
      <c r="DA19" s="37">
        <v>0</v>
      </c>
      <c r="DB19" s="37">
        <v>0</v>
      </c>
      <c r="DC19" s="37">
        <v>0</v>
      </c>
      <c r="DD19" s="37">
        <v>0</v>
      </c>
      <c r="DE19" s="37">
        <v>0</v>
      </c>
      <c r="DF19" s="37">
        <v>0</v>
      </c>
      <c r="DG19" s="37">
        <v>53</v>
      </c>
      <c r="DH19" s="37">
        <v>20</v>
      </c>
      <c r="DI19" s="37">
        <v>0</v>
      </c>
      <c r="DJ19" s="37">
        <v>0</v>
      </c>
      <c r="DK19" s="37">
        <v>0</v>
      </c>
      <c r="DL19" s="37">
        <v>37</v>
      </c>
      <c r="DM19" s="37">
        <v>0</v>
      </c>
      <c r="DN19" s="37"/>
      <c r="DO19" s="37">
        <v>0</v>
      </c>
      <c r="DP19" s="37"/>
      <c r="DQ19" s="43">
        <f t="shared" si="22"/>
        <v>8528</v>
      </c>
      <c r="DR19" s="43">
        <f>'[3]ВМП УФ'!D19</f>
        <v>1635</v>
      </c>
      <c r="DS19" s="43">
        <f t="shared" si="23"/>
        <v>10163</v>
      </c>
      <c r="DT19" s="37">
        <v>35</v>
      </c>
      <c r="DU19" s="35">
        <f>ROUND(DX19*DV$5+(DW19-DX19)*DU$5+DY19*DU$5+DZ19*DU$5+EA19*DU$5+EC19*DU$5+ED19*DU$5+EE19*DU$5+EF19*DU$5+EG19*DU$5+EH19*DU$5+EI19*DU$5+EJ19*DU$5+EK19*DU$5+(EL19-EM19)*DU$5+EN19*DU$5+ER19*DU$5+ES19*DU$5+ET19*DU$5+EU19*DU$5+EV19*DU$5+EW19*DU$5+EX19*DU$5+EY19*DU$5+EZ19*DU$5+FA19*DU$5+FB19*DU$5+FC19*DU$5+FD19*DU$5+FE19*FE$5+FG19*FG$5+FH19*FH$5+FI19*FI$5,0)-1</f>
        <v>65196</v>
      </c>
      <c r="DV19" s="38">
        <f t="shared" si="25"/>
        <v>7581</v>
      </c>
      <c r="DW19" s="36">
        <v>0</v>
      </c>
      <c r="DX19" s="37">
        <v>0</v>
      </c>
      <c r="DY19" s="37">
        <v>0</v>
      </c>
      <c r="DZ19" s="37">
        <v>0</v>
      </c>
      <c r="EA19" s="36">
        <v>0</v>
      </c>
      <c r="EB19" s="37"/>
      <c r="EC19" s="37">
        <v>0</v>
      </c>
      <c r="ED19" s="37">
        <v>0</v>
      </c>
      <c r="EE19" s="37">
        <v>0</v>
      </c>
      <c r="EF19" s="37">
        <v>0</v>
      </c>
      <c r="EG19" s="37">
        <v>0</v>
      </c>
      <c r="EH19" s="37">
        <v>0</v>
      </c>
      <c r="EI19" s="37">
        <v>0</v>
      </c>
      <c r="EJ19" s="37">
        <v>0</v>
      </c>
      <c r="EK19" s="37">
        <v>0</v>
      </c>
      <c r="EL19" s="36">
        <v>0</v>
      </c>
      <c r="EM19" s="37">
        <v>0</v>
      </c>
      <c r="EN19" s="36">
        <v>7508</v>
      </c>
      <c r="EO19" s="37">
        <v>7508</v>
      </c>
      <c r="EP19" s="37">
        <v>6782</v>
      </c>
      <c r="EQ19" s="37">
        <v>0</v>
      </c>
      <c r="ER19" s="37">
        <v>0</v>
      </c>
      <c r="ES19" s="37">
        <v>0</v>
      </c>
      <c r="ET19" s="37">
        <v>0</v>
      </c>
      <c r="EU19" s="37">
        <v>0</v>
      </c>
      <c r="EV19" s="37">
        <v>0</v>
      </c>
      <c r="EW19" s="37">
        <v>0</v>
      </c>
      <c r="EX19" s="37">
        <v>0</v>
      </c>
      <c r="EY19" s="37">
        <v>0</v>
      </c>
      <c r="EZ19" s="37">
        <v>0</v>
      </c>
      <c r="FA19" s="37">
        <v>73</v>
      </c>
      <c r="FB19" s="37">
        <v>0</v>
      </c>
      <c r="FC19" s="37">
        <v>0</v>
      </c>
      <c r="FD19" s="37">
        <v>0</v>
      </c>
      <c r="FE19" s="37">
        <v>0</v>
      </c>
      <c r="FF19" s="44">
        <f t="shared" si="26"/>
        <v>0</v>
      </c>
      <c r="FG19" s="37">
        <v>0</v>
      </c>
      <c r="FH19" s="37">
        <v>0</v>
      </c>
      <c r="FI19" s="37">
        <v>0</v>
      </c>
      <c r="FJ19" s="35">
        <f t="shared" si="27"/>
        <v>7581</v>
      </c>
      <c r="FK19" s="37"/>
      <c r="FL19" s="37"/>
      <c r="FM19" s="45"/>
    </row>
    <row r="20" spans="1:169" x14ac:dyDescent="0.35">
      <c r="A20" s="32">
        <f t="shared" si="28"/>
        <v>4</v>
      </c>
      <c r="B20" s="33" t="s">
        <v>158</v>
      </c>
      <c r="C20" s="34" t="s">
        <v>159</v>
      </c>
      <c r="D20" s="35">
        <f t="shared" si="4"/>
        <v>30274</v>
      </c>
      <c r="E20" s="36">
        <f t="shared" si="5"/>
        <v>30274</v>
      </c>
      <c r="F20" s="37">
        <f>K20+P20</f>
        <v>0</v>
      </c>
      <c r="G20" s="37">
        <f>L20+Q20</f>
        <v>0</v>
      </c>
      <c r="H20" s="37">
        <f>M20+R20</f>
        <v>30274</v>
      </c>
      <c r="I20" s="37">
        <f>N20</f>
        <v>0</v>
      </c>
      <c r="J20" s="36">
        <f>K20+L20+M20</f>
        <v>19287</v>
      </c>
      <c r="K20" s="37">
        <v>0</v>
      </c>
      <c r="L20" s="37">
        <v>0</v>
      </c>
      <c r="M20" s="37">
        <v>19287</v>
      </c>
      <c r="N20" s="37">
        <v>0</v>
      </c>
      <c r="O20" s="36">
        <f>P20+Q20+R20</f>
        <v>10987</v>
      </c>
      <c r="P20" s="37">
        <v>0</v>
      </c>
      <c r="Q20" s="37">
        <v>0</v>
      </c>
      <c r="R20" s="37">
        <v>10987</v>
      </c>
      <c r="S20" s="37">
        <v>0</v>
      </c>
      <c r="T20" s="37"/>
      <c r="U20" s="37">
        <f>[4]Итого!U14</f>
        <v>0</v>
      </c>
      <c r="V20" s="37"/>
      <c r="W20" s="36">
        <f t="shared" si="10"/>
        <v>0</v>
      </c>
      <c r="X20" s="37"/>
      <c r="Y20" s="37"/>
      <c r="Z20" s="37"/>
      <c r="AA20" s="36">
        <f t="shared" si="11"/>
        <v>0</v>
      </c>
      <c r="AB20" s="37">
        <v>0</v>
      </c>
      <c r="AC20" s="37">
        <v>0</v>
      </c>
      <c r="AD20" s="36">
        <f t="shared" si="12"/>
        <v>0</v>
      </c>
      <c r="AE20" s="37">
        <v>0</v>
      </c>
      <c r="AF20" s="37">
        <v>0</v>
      </c>
      <c r="AG20" s="37">
        <v>0</v>
      </c>
      <c r="AH20" s="37">
        <v>0</v>
      </c>
      <c r="AI20" s="37">
        <f>'[1]Дисп ВН_2 этап_2022 год'!M10</f>
        <v>0</v>
      </c>
      <c r="AJ20" s="37"/>
      <c r="AK20" s="36">
        <f t="shared" si="13"/>
        <v>0</v>
      </c>
      <c r="AL20" s="37">
        <v>0</v>
      </c>
      <c r="AM20" s="37">
        <v>0</v>
      </c>
      <c r="AN20" s="37">
        <v>0</v>
      </c>
      <c r="AO20" s="37">
        <v>0</v>
      </c>
      <c r="AP20" s="38">
        <f t="shared" si="14"/>
        <v>0</v>
      </c>
      <c r="AQ20" s="37"/>
      <c r="AR20" s="46"/>
      <c r="AS20" s="37">
        <v>0</v>
      </c>
      <c r="AT20" s="38">
        <f t="shared" si="29"/>
        <v>0</v>
      </c>
      <c r="AU20" s="36">
        <f t="shared" si="15"/>
        <v>0</v>
      </c>
      <c r="AV20" s="36">
        <v>0</v>
      </c>
      <c r="AW20" s="37">
        <v>0</v>
      </c>
      <c r="AX20" s="37">
        <v>0</v>
      </c>
      <c r="AY20" s="37">
        <v>0</v>
      </c>
      <c r="AZ20" s="37">
        <v>0</v>
      </c>
      <c r="BA20" s="37">
        <v>0</v>
      </c>
      <c r="BB20" s="37">
        <v>0</v>
      </c>
      <c r="BC20" s="40">
        <f t="shared" si="16"/>
        <v>0</v>
      </c>
      <c r="BD20" s="37">
        <v>0</v>
      </c>
      <c r="BE20" s="37">
        <v>0</v>
      </c>
      <c r="BF20" s="41">
        <f t="shared" si="17"/>
        <v>1345</v>
      </c>
      <c r="BG20" s="37">
        <v>1319</v>
      </c>
      <c r="BH20" s="37">
        <v>26</v>
      </c>
      <c r="BI20" s="37">
        <v>0</v>
      </c>
      <c r="BJ20" s="37">
        <v>0</v>
      </c>
      <c r="BK20" s="41">
        <f t="shared" si="18"/>
        <v>0</v>
      </c>
      <c r="BL20" s="37">
        <v>0</v>
      </c>
      <c r="BM20" s="37">
        <v>0</v>
      </c>
      <c r="BN20" s="37">
        <v>0</v>
      </c>
      <c r="BO20" s="41">
        <f t="shared" si="19"/>
        <v>0</v>
      </c>
      <c r="BP20" s="37">
        <f>'[2]Эндоскопия_расчет (V+расх)'!D8</f>
        <v>0</v>
      </c>
      <c r="BQ20" s="37">
        <f>'[2]Эндоскопия_расчет (V+расх)'!C8-BP20</f>
        <v>0</v>
      </c>
      <c r="BR20" s="37"/>
      <c r="BS20" s="37"/>
      <c r="BT20" s="37">
        <v>0</v>
      </c>
      <c r="BU20" s="37"/>
      <c r="BV20" s="37"/>
      <c r="BW20" s="37"/>
      <c r="BX20" s="35">
        <f t="shared" si="20"/>
        <v>42312</v>
      </c>
      <c r="BY20" s="38">
        <f t="shared" si="21"/>
        <v>3241</v>
      </c>
      <c r="BZ20" s="37">
        <v>0</v>
      </c>
      <c r="CA20" s="37">
        <v>0</v>
      </c>
      <c r="CB20" s="37">
        <v>0</v>
      </c>
      <c r="CC20" s="37">
        <v>0</v>
      </c>
      <c r="CD20" s="42">
        <v>0</v>
      </c>
      <c r="CE20" s="37"/>
      <c r="CF20" s="37">
        <v>0</v>
      </c>
      <c r="CG20" s="37">
        <v>0</v>
      </c>
      <c r="CH20" s="37">
        <v>0</v>
      </c>
      <c r="CI20" s="37">
        <v>0</v>
      </c>
      <c r="CJ20" s="37">
        <v>0</v>
      </c>
      <c r="CK20" s="37">
        <v>0</v>
      </c>
      <c r="CL20" s="37">
        <v>0</v>
      </c>
      <c r="CM20" s="37">
        <v>0</v>
      </c>
      <c r="CN20" s="37">
        <v>0</v>
      </c>
      <c r="CO20" s="37">
        <v>0</v>
      </c>
      <c r="CP20" s="37">
        <v>963</v>
      </c>
      <c r="CQ20" s="37">
        <v>0</v>
      </c>
      <c r="CR20" s="37">
        <v>0</v>
      </c>
      <c r="CS20" s="37">
        <v>0</v>
      </c>
      <c r="CT20" s="37">
        <v>0</v>
      </c>
      <c r="CU20" s="37"/>
      <c r="CV20" s="37">
        <v>0</v>
      </c>
      <c r="CW20" s="37">
        <v>0</v>
      </c>
      <c r="CX20" s="37">
        <v>0</v>
      </c>
      <c r="CY20" s="37">
        <v>0</v>
      </c>
      <c r="CZ20" s="37">
        <v>0</v>
      </c>
      <c r="DA20" s="37">
        <v>0</v>
      </c>
      <c r="DB20" s="37">
        <v>0</v>
      </c>
      <c r="DC20" s="37">
        <v>316</v>
      </c>
      <c r="DD20" s="37">
        <v>0</v>
      </c>
      <c r="DE20" s="37">
        <v>0</v>
      </c>
      <c r="DF20" s="37">
        <v>0</v>
      </c>
      <c r="DG20" s="37">
        <v>0</v>
      </c>
      <c r="DH20" s="37">
        <v>0</v>
      </c>
      <c r="DI20" s="37">
        <v>0</v>
      </c>
      <c r="DJ20" s="37">
        <v>0</v>
      </c>
      <c r="DK20" s="37">
        <v>0</v>
      </c>
      <c r="DL20" s="37">
        <v>0</v>
      </c>
      <c r="DM20" s="37">
        <v>0</v>
      </c>
      <c r="DN20" s="37"/>
      <c r="DO20" s="37">
        <v>1962</v>
      </c>
      <c r="DP20" s="37"/>
      <c r="DQ20" s="43">
        <f t="shared" si="22"/>
        <v>3241</v>
      </c>
      <c r="DR20" s="43">
        <f>'[3]ВМП УФ'!D20</f>
        <v>0</v>
      </c>
      <c r="DS20" s="43">
        <f t="shared" si="23"/>
        <v>3241</v>
      </c>
      <c r="DT20" s="37"/>
      <c r="DU20" s="35">
        <f t="shared" si="24"/>
        <v>0</v>
      </c>
      <c r="DV20" s="38">
        <f t="shared" si="25"/>
        <v>0</v>
      </c>
      <c r="DW20" s="36">
        <v>0</v>
      </c>
      <c r="DX20" s="37">
        <v>0</v>
      </c>
      <c r="DY20" s="37">
        <v>0</v>
      </c>
      <c r="DZ20" s="37">
        <v>0</v>
      </c>
      <c r="EA20" s="36">
        <v>0</v>
      </c>
      <c r="EB20" s="37"/>
      <c r="EC20" s="37">
        <v>0</v>
      </c>
      <c r="ED20" s="37">
        <v>0</v>
      </c>
      <c r="EE20" s="37">
        <v>0</v>
      </c>
      <c r="EF20" s="37">
        <v>0</v>
      </c>
      <c r="EG20" s="37">
        <v>0</v>
      </c>
      <c r="EH20" s="37">
        <v>0</v>
      </c>
      <c r="EI20" s="37">
        <v>0</v>
      </c>
      <c r="EJ20" s="37">
        <v>0</v>
      </c>
      <c r="EK20" s="37">
        <v>0</v>
      </c>
      <c r="EL20" s="36">
        <v>0</v>
      </c>
      <c r="EM20" s="37">
        <v>0</v>
      </c>
      <c r="EN20" s="36">
        <v>0</v>
      </c>
      <c r="EO20" s="37"/>
      <c r="EP20" s="37"/>
      <c r="EQ20" s="37">
        <v>0</v>
      </c>
      <c r="ER20" s="37">
        <v>0</v>
      </c>
      <c r="ES20" s="37">
        <v>0</v>
      </c>
      <c r="ET20" s="37">
        <v>0</v>
      </c>
      <c r="EU20" s="37">
        <v>0</v>
      </c>
      <c r="EV20" s="37">
        <v>0</v>
      </c>
      <c r="EW20" s="37">
        <v>0</v>
      </c>
      <c r="EX20" s="37">
        <v>0</v>
      </c>
      <c r="EY20" s="37">
        <v>0</v>
      </c>
      <c r="EZ20" s="37">
        <v>0</v>
      </c>
      <c r="FA20" s="37">
        <v>0</v>
      </c>
      <c r="FB20" s="37">
        <v>0</v>
      </c>
      <c r="FC20" s="37">
        <v>0</v>
      </c>
      <c r="FD20" s="37">
        <v>0</v>
      </c>
      <c r="FE20" s="37"/>
      <c r="FF20" s="44">
        <f t="shared" si="26"/>
        <v>0</v>
      </c>
      <c r="FG20" s="37">
        <v>0</v>
      </c>
      <c r="FH20" s="37">
        <v>0</v>
      </c>
      <c r="FI20" s="37">
        <v>0</v>
      </c>
      <c r="FJ20" s="35">
        <f t="shared" si="27"/>
        <v>0</v>
      </c>
      <c r="FK20" s="37"/>
      <c r="FL20" s="37"/>
      <c r="FM20" s="45"/>
    </row>
    <row r="21" spans="1:169" s="5" customFormat="1" ht="58.5" customHeight="1" x14ac:dyDescent="0.4">
      <c r="A21" s="167">
        <f t="shared" si="28"/>
        <v>5</v>
      </c>
      <c r="B21" s="168" t="s">
        <v>160</v>
      </c>
      <c r="C21" s="169" t="s">
        <v>161</v>
      </c>
      <c r="D21" s="170">
        <f t="shared" si="4"/>
        <v>9740</v>
      </c>
      <c r="E21" s="171">
        <f t="shared" si="5"/>
        <v>9740</v>
      </c>
      <c r="F21" s="172">
        <f t="shared" si="6"/>
        <v>0</v>
      </c>
      <c r="G21" s="172">
        <f t="shared" si="3"/>
        <v>0</v>
      </c>
      <c r="H21" s="172">
        <f t="shared" si="3"/>
        <v>9740</v>
      </c>
      <c r="I21" s="172">
        <f t="shared" si="7"/>
        <v>0</v>
      </c>
      <c r="J21" s="171">
        <f t="shared" si="8"/>
        <v>6205</v>
      </c>
      <c r="K21" s="172">
        <v>0</v>
      </c>
      <c r="L21" s="172">
        <v>0</v>
      </c>
      <c r="M21" s="172">
        <v>6205</v>
      </c>
      <c r="N21" s="172">
        <v>0</v>
      </c>
      <c r="O21" s="171">
        <f t="shared" si="9"/>
        <v>3535</v>
      </c>
      <c r="P21" s="172">
        <v>0</v>
      </c>
      <c r="Q21" s="172">
        <v>0</v>
      </c>
      <c r="R21" s="172">
        <v>3535</v>
      </c>
      <c r="S21" s="172">
        <v>0</v>
      </c>
      <c r="T21" s="172"/>
      <c r="U21" s="172">
        <f>[4]Итого!U15</f>
        <v>0</v>
      </c>
      <c r="V21" s="172"/>
      <c r="W21" s="171">
        <f t="shared" si="10"/>
        <v>0</v>
      </c>
      <c r="X21" s="172"/>
      <c r="Y21" s="172"/>
      <c r="Z21" s="172"/>
      <c r="AA21" s="171">
        <f t="shared" si="11"/>
        <v>0</v>
      </c>
      <c r="AB21" s="172">
        <v>0</v>
      </c>
      <c r="AC21" s="172">
        <v>0</v>
      </c>
      <c r="AD21" s="171">
        <f t="shared" si="12"/>
        <v>0</v>
      </c>
      <c r="AE21" s="172">
        <v>0</v>
      </c>
      <c r="AF21" s="172">
        <v>0</v>
      </c>
      <c r="AG21" s="172">
        <v>0</v>
      </c>
      <c r="AH21" s="172">
        <v>0</v>
      </c>
      <c r="AI21" s="172">
        <f>'[1]Дисп ВН_2 этап_2022 год'!M11</f>
        <v>0</v>
      </c>
      <c r="AJ21" s="172"/>
      <c r="AK21" s="171">
        <f t="shared" si="13"/>
        <v>0</v>
      </c>
      <c r="AL21" s="172">
        <v>0</v>
      </c>
      <c r="AM21" s="172">
        <v>0</v>
      </c>
      <c r="AN21" s="172">
        <v>0</v>
      </c>
      <c r="AO21" s="172">
        <v>0</v>
      </c>
      <c r="AP21" s="173">
        <f t="shared" si="14"/>
        <v>11190</v>
      </c>
      <c r="AQ21" s="174">
        <v>11190</v>
      </c>
      <c r="AR21" s="175"/>
      <c r="AS21" s="172">
        <v>0</v>
      </c>
      <c r="AT21" s="173">
        <f t="shared" si="29"/>
        <v>2563</v>
      </c>
      <c r="AU21" s="171">
        <f>SUM(AW21:AZ21)</f>
        <v>2563</v>
      </c>
      <c r="AV21" s="171">
        <v>0</v>
      </c>
      <c r="AW21" s="172">
        <v>0</v>
      </c>
      <c r="AX21" s="172">
        <v>0</v>
      </c>
      <c r="AY21" s="172">
        <v>2563</v>
      </c>
      <c r="AZ21" s="172">
        <v>0</v>
      </c>
      <c r="BA21" s="172">
        <v>0</v>
      </c>
      <c r="BB21" s="172">
        <v>0</v>
      </c>
      <c r="BC21" s="176">
        <f t="shared" si="16"/>
        <v>0</v>
      </c>
      <c r="BD21" s="172">
        <v>0</v>
      </c>
      <c r="BE21" s="172">
        <v>0</v>
      </c>
      <c r="BF21" s="177">
        <f t="shared" si="17"/>
        <v>0</v>
      </c>
      <c r="BG21" s="172">
        <v>0</v>
      </c>
      <c r="BH21" s="172">
        <v>0</v>
      </c>
      <c r="BI21" s="172">
        <v>0</v>
      </c>
      <c r="BJ21" s="172">
        <v>0</v>
      </c>
      <c r="BK21" s="177">
        <f t="shared" si="18"/>
        <v>0</v>
      </c>
      <c r="BL21" s="172">
        <v>0</v>
      </c>
      <c r="BM21" s="172">
        <v>0</v>
      </c>
      <c r="BN21" s="172">
        <v>0</v>
      </c>
      <c r="BO21" s="177">
        <f t="shared" si="19"/>
        <v>0</v>
      </c>
      <c r="BP21" s="172">
        <f>'[2]Эндоскопия_расчет (V+расх)'!D9</f>
        <v>0</v>
      </c>
      <c r="BQ21" s="172">
        <f>'[2]Эндоскопия_расчет (V+расх)'!C9-BP21</f>
        <v>0</v>
      </c>
      <c r="BR21" s="172"/>
      <c r="BS21" s="172"/>
      <c r="BT21" s="172">
        <v>0</v>
      </c>
      <c r="BU21" s="172"/>
      <c r="BV21" s="172"/>
      <c r="BW21" s="172"/>
      <c r="BX21" s="170">
        <f t="shared" si="20"/>
        <v>50262</v>
      </c>
      <c r="BY21" s="173">
        <f t="shared" si="21"/>
        <v>8377</v>
      </c>
      <c r="BZ21" s="172">
        <v>0</v>
      </c>
      <c r="CA21" s="172">
        <v>0</v>
      </c>
      <c r="CB21" s="172">
        <v>0</v>
      </c>
      <c r="CC21" s="172">
        <v>0</v>
      </c>
      <c r="CD21" s="178">
        <v>0</v>
      </c>
      <c r="CE21" s="172"/>
      <c r="CF21" s="172">
        <v>0</v>
      </c>
      <c r="CG21" s="172">
        <v>0</v>
      </c>
      <c r="CH21" s="172">
        <v>0</v>
      </c>
      <c r="CI21" s="172">
        <v>0</v>
      </c>
      <c r="CJ21" s="172">
        <v>0</v>
      </c>
      <c r="CK21" s="172">
        <v>0</v>
      </c>
      <c r="CL21" s="172">
        <v>0</v>
      </c>
      <c r="CM21" s="172">
        <v>0</v>
      </c>
      <c r="CN21" s="172">
        <v>0</v>
      </c>
      <c r="CO21" s="172">
        <v>0</v>
      </c>
      <c r="CP21" s="172">
        <v>0</v>
      </c>
      <c r="CQ21" s="172">
        <v>0</v>
      </c>
      <c r="CR21" s="172">
        <v>0</v>
      </c>
      <c r="CS21" s="172">
        <v>0</v>
      </c>
      <c r="CT21" s="172">
        <v>0</v>
      </c>
      <c r="CU21" s="172"/>
      <c r="CV21" s="172">
        <v>0</v>
      </c>
      <c r="CW21" s="172">
        <v>8377</v>
      </c>
      <c r="CX21" s="172">
        <v>0</v>
      </c>
      <c r="CY21" s="172">
        <v>0</v>
      </c>
      <c r="CZ21" s="172">
        <v>0</v>
      </c>
      <c r="DA21" s="172">
        <v>0</v>
      </c>
      <c r="DB21" s="172">
        <v>0</v>
      </c>
      <c r="DC21" s="172">
        <v>0</v>
      </c>
      <c r="DD21" s="172">
        <v>0</v>
      </c>
      <c r="DE21" s="172">
        <v>0</v>
      </c>
      <c r="DF21" s="172">
        <v>0</v>
      </c>
      <c r="DG21" s="172">
        <v>0</v>
      </c>
      <c r="DH21" s="172">
        <v>0</v>
      </c>
      <c r="DI21" s="172">
        <v>0</v>
      </c>
      <c r="DJ21" s="172">
        <v>0</v>
      </c>
      <c r="DK21" s="172">
        <v>0</v>
      </c>
      <c r="DL21" s="172">
        <v>0</v>
      </c>
      <c r="DM21" s="172">
        <v>0</v>
      </c>
      <c r="DN21" s="172"/>
      <c r="DO21" s="172">
        <v>0</v>
      </c>
      <c r="DP21" s="172"/>
      <c r="DQ21" s="179">
        <f t="shared" si="22"/>
        <v>8361</v>
      </c>
      <c r="DR21" s="179">
        <f>'[3]ВМП УФ'!D21</f>
        <v>16</v>
      </c>
      <c r="DS21" s="179">
        <f t="shared" si="23"/>
        <v>8377</v>
      </c>
      <c r="DT21" s="172"/>
      <c r="DU21" s="170">
        <f t="shared" si="24"/>
        <v>28191</v>
      </c>
      <c r="DV21" s="173">
        <f t="shared" si="25"/>
        <v>3278</v>
      </c>
      <c r="DW21" s="171">
        <v>0</v>
      </c>
      <c r="DX21" s="172">
        <v>0</v>
      </c>
      <c r="DY21" s="172">
        <v>0</v>
      </c>
      <c r="DZ21" s="172">
        <v>0</v>
      </c>
      <c r="EA21" s="171">
        <v>0</v>
      </c>
      <c r="EB21" s="172"/>
      <c r="EC21" s="172">
        <v>0</v>
      </c>
      <c r="ED21" s="172">
        <v>0</v>
      </c>
      <c r="EE21" s="172">
        <v>0</v>
      </c>
      <c r="EF21" s="172">
        <v>0</v>
      </c>
      <c r="EG21" s="172">
        <v>0</v>
      </c>
      <c r="EH21" s="172">
        <v>0</v>
      </c>
      <c r="EI21" s="172">
        <v>0</v>
      </c>
      <c r="EJ21" s="172">
        <v>0</v>
      </c>
      <c r="EK21" s="172">
        <v>0</v>
      </c>
      <c r="EL21" s="171">
        <v>0</v>
      </c>
      <c r="EM21" s="172">
        <v>0</v>
      </c>
      <c r="EN21" s="171">
        <v>0</v>
      </c>
      <c r="EO21" s="172"/>
      <c r="EP21" s="172"/>
      <c r="EQ21" s="172">
        <v>0</v>
      </c>
      <c r="ER21" s="172">
        <v>0</v>
      </c>
      <c r="ES21" s="172">
        <v>3278</v>
      </c>
      <c r="ET21" s="172">
        <v>0</v>
      </c>
      <c r="EU21" s="172">
        <v>0</v>
      </c>
      <c r="EV21" s="172">
        <v>0</v>
      </c>
      <c r="EW21" s="172">
        <v>0</v>
      </c>
      <c r="EX21" s="172">
        <v>0</v>
      </c>
      <c r="EY21" s="172">
        <v>0</v>
      </c>
      <c r="EZ21" s="172">
        <v>0</v>
      </c>
      <c r="FA21" s="172">
        <v>0</v>
      </c>
      <c r="FB21" s="172">
        <v>0</v>
      </c>
      <c r="FC21" s="172">
        <v>0</v>
      </c>
      <c r="FD21" s="172">
        <v>0</v>
      </c>
      <c r="FE21" s="172">
        <v>0</v>
      </c>
      <c r="FF21" s="180">
        <f t="shared" si="26"/>
        <v>0</v>
      </c>
      <c r="FG21" s="172">
        <v>0</v>
      </c>
      <c r="FH21" s="172">
        <v>0</v>
      </c>
      <c r="FI21" s="172">
        <v>0</v>
      </c>
      <c r="FJ21" s="170">
        <f t="shared" si="27"/>
        <v>3278</v>
      </c>
      <c r="FK21" s="172"/>
      <c r="FL21" s="172"/>
      <c r="FM21" s="181"/>
    </row>
    <row r="22" spans="1:169" x14ac:dyDescent="0.35">
      <c r="A22" s="47"/>
      <c r="B22" s="48" t="s">
        <v>162</v>
      </c>
      <c r="C22" s="49"/>
      <c r="D22" s="50">
        <f>SUM(D17:D21)</f>
        <v>249277</v>
      </c>
      <c r="E22" s="50">
        <f t="shared" ref="E22:BT22" si="30">SUM(E17:E21)</f>
        <v>237604</v>
      </c>
      <c r="F22" s="50">
        <f t="shared" si="30"/>
        <v>0</v>
      </c>
      <c r="G22" s="50">
        <f t="shared" si="30"/>
        <v>5706</v>
      </c>
      <c r="H22" s="50">
        <f t="shared" si="30"/>
        <v>231898</v>
      </c>
      <c r="I22" s="50">
        <f t="shared" si="30"/>
        <v>0</v>
      </c>
      <c r="J22" s="50">
        <f t="shared" si="30"/>
        <v>148218</v>
      </c>
      <c r="K22" s="50">
        <f t="shared" si="30"/>
        <v>0</v>
      </c>
      <c r="L22" s="50">
        <f t="shared" si="30"/>
        <v>745</v>
      </c>
      <c r="M22" s="50">
        <f t="shared" si="30"/>
        <v>147473</v>
      </c>
      <c r="N22" s="50">
        <f t="shared" si="30"/>
        <v>0</v>
      </c>
      <c r="O22" s="50">
        <f t="shared" si="30"/>
        <v>89386</v>
      </c>
      <c r="P22" s="50">
        <f t="shared" si="30"/>
        <v>0</v>
      </c>
      <c r="Q22" s="50">
        <f t="shared" si="30"/>
        <v>4961</v>
      </c>
      <c r="R22" s="50">
        <f t="shared" si="30"/>
        <v>84425</v>
      </c>
      <c r="S22" s="50">
        <f t="shared" si="30"/>
        <v>0</v>
      </c>
      <c r="T22" s="50">
        <f t="shared" si="30"/>
        <v>0</v>
      </c>
      <c r="U22" s="50">
        <f t="shared" si="30"/>
        <v>721</v>
      </c>
      <c r="V22" s="50">
        <f t="shared" si="30"/>
        <v>0</v>
      </c>
      <c r="W22" s="50">
        <f t="shared" si="30"/>
        <v>0</v>
      </c>
      <c r="X22" s="50">
        <f t="shared" si="30"/>
        <v>0</v>
      </c>
      <c r="Y22" s="50">
        <f t="shared" si="30"/>
        <v>0</v>
      </c>
      <c r="Z22" s="50">
        <f t="shared" si="30"/>
        <v>0</v>
      </c>
      <c r="AA22" s="50">
        <f t="shared" si="30"/>
        <v>0</v>
      </c>
      <c r="AB22" s="50">
        <f t="shared" si="30"/>
        <v>0</v>
      </c>
      <c r="AC22" s="50">
        <f t="shared" si="30"/>
        <v>0</v>
      </c>
      <c r="AD22" s="50">
        <f t="shared" si="30"/>
        <v>0</v>
      </c>
      <c r="AE22" s="50">
        <f t="shared" si="30"/>
        <v>0</v>
      </c>
      <c r="AF22" s="50">
        <f t="shared" si="30"/>
        <v>0</v>
      </c>
      <c r="AG22" s="50">
        <f t="shared" si="30"/>
        <v>0</v>
      </c>
      <c r="AH22" s="50">
        <f t="shared" si="30"/>
        <v>0</v>
      </c>
      <c r="AI22" s="50">
        <f t="shared" si="30"/>
        <v>0</v>
      </c>
      <c r="AJ22" s="50">
        <f t="shared" si="30"/>
        <v>0</v>
      </c>
      <c r="AK22" s="50">
        <f t="shared" si="30"/>
        <v>10400</v>
      </c>
      <c r="AL22" s="50">
        <f t="shared" si="30"/>
        <v>9700</v>
      </c>
      <c r="AM22" s="50">
        <f t="shared" si="30"/>
        <v>700</v>
      </c>
      <c r="AN22" s="50">
        <f t="shared" si="30"/>
        <v>552</v>
      </c>
      <c r="AO22" s="50">
        <f t="shared" si="30"/>
        <v>0</v>
      </c>
      <c r="AP22" s="50">
        <f t="shared" si="30"/>
        <v>57028</v>
      </c>
      <c r="AQ22" s="50">
        <f t="shared" si="30"/>
        <v>54749</v>
      </c>
      <c r="AR22" s="50">
        <f t="shared" si="30"/>
        <v>2279</v>
      </c>
      <c r="AS22" s="50">
        <f t="shared" si="30"/>
        <v>0</v>
      </c>
      <c r="AT22" s="50">
        <f>SUM(AT17:AT21)</f>
        <v>84719</v>
      </c>
      <c r="AU22" s="50">
        <f t="shared" ref="AU22:AV22" si="31">SUM(AU17:AU21)</f>
        <v>83458</v>
      </c>
      <c r="AV22" s="50">
        <f t="shared" si="31"/>
        <v>0</v>
      </c>
      <c r="AW22" s="50">
        <f t="shared" si="30"/>
        <v>3027</v>
      </c>
      <c r="AX22" s="50">
        <f t="shared" si="30"/>
        <v>819</v>
      </c>
      <c r="AY22" s="50">
        <f t="shared" si="30"/>
        <v>79612</v>
      </c>
      <c r="AZ22" s="50">
        <f t="shared" si="30"/>
        <v>0</v>
      </c>
      <c r="BA22" s="50">
        <f t="shared" si="30"/>
        <v>0</v>
      </c>
      <c r="BB22" s="50">
        <f t="shared" si="30"/>
        <v>1261</v>
      </c>
      <c r="BC22" s="50">
        <f t="shared" si="30"/>
        <v>0</v>
      </c>
      <c r="BD22" s="50">
        <f t="shared" si="30"/>
        <v>0</v>
      </c>
      <c r="BE22" s="50">
        <f t="shared" si="30"/>
        <v>0</v>
      </c>
      <c r="BF22" s="50">
        <f t="shared" si="30"/>
        <v>9447</v>
      </c>
      <c r="BG22" s="50">
        <f t="shared" si="30"/>
        <v>5363</v>
      </c>
      <c r="BH22" s="50">
        <f t="shared" si="30"/>
        <v>3558</v>
      </c>
      <c r="BI22" s="50">
        <f t="shared" si="30"/>
        <v>276</v>
      </c>
      <c r="BJ22" s="50">
        <f t="shared" si="30"/>
        <v>250</v>
      </c>
      <c r="BK22" s="50">
        <f t="shared" si="30"/>
        <v>2714</v>
      </c>
      <c r="BL22" s="50">
        <f t="shared" si="30"/>
        <v>1912</v>
      </c>
      <c r="BM22" s="50">
        <f t="shared" si="30"/>
        <v>802</v>
      </c>
      <c r="BN22" s="50">
        <f t="shared" si="30"/>
        <v>11808</v>
      </c>
      <c r="BO22" s="50">
        <f t="shared" si="30"/>
        <v>6342</v>
      </c>
      <c r="BP22" s="50">
        <f t="shared" si="30"/>
        <v>597</v>
      </c>
      <c r="BQ22" s="50">
        <f t="shared" si="30"/>
        <v>5745</v>
      </c>
      <c r="BR22" s="50">
        <f t="shared" si="30"/>
        <v>4699</v>
      </c>
      <c r="BS22" s="50">
        <f t="shared" si="30"/>
        <v>0</v>
      </c>
      <c r="BT22" s="50">
        <f t="shared" si="30"/>
        <v>96213</v>
      </c>
      <c r="BU22" s="50">
        <f t="shared" ref="BU22:EG22" si="32">SUM(BU17:BU21)</f>
        <v>0</v>
      </c>
      <c r="BV22" s="50">
        <f t="shared" si="32"/>
        <v>2000</v>
      </c>
      <c r="BW22" s="50">
        <f t="shared" si="32"/>
        <v>746</v>
      </c>
      <c r="BX22" s="50">
        <f>SUM(BX17:BX21)</f>
        <v>718590</v>
      </c>
      <c r="BY22" s="50">
        <f t="shared" ref="BY22" si="33">SUM(BY17:BY21)</f>
        <v>75804</v>
      </c>
      <c r="BZ22" s="50">
        <f t="shared" si="32"/>
        <v>9084</v>
      </c>
      <c r="CA22" s="50">
        <f t="shared" si="32"/>
        <v>5925</v>
      </c>
      <c r="CB22" s="50">
        <f t="shared" si="32"/>
        <v>0</v>
      </c>
      <c r="CC22" s="50">
        <f t="shared" si="32"/>
        <v>1012</v>
      </c>
      <c r="CD22" s="50">
        <f t="shared" si="32"/>
        <v>2</v>
      </c>
      <c r="CE22" s="50">
        <f t="shared" si="32"/>
        <v>0</v>
      </c>
      <c r="CF22" s="50">
        <f t="shared" si="32"/>
        <v>151</v>
      </c>
      <c r="CG22" s="50">
        <f t="shared" si="32"/>
        <v>71</v>
      </c>
      <c r="CH22" s="50">
        <f t="shared" si="32"/>
        <v>86</v>
      </c>
      <c r="CI22" s="50">
        <f t="shared" si="32"/>
        <v>776</v>
      </c>
      <c r="CJ22" s="50">
        <f t="shared" si="32"/>
        <v>636</v>
      </c>
      <c r="CK22" s="50">
        <f t="shared" si="32"/>
        <v>178</v>
      </c>
      <c r="CL22" s="50">
        <f t="shared" si="32"/>
        <v>2889</v>
      </c>
      <c r="CM22" s="50">
        <f t="shared" si="32"/>
        <v>214</v>
      </c>
      <c r="CN22" s="50">
        <f t="shared" si="32"/>
        <v>1843</v>
      </c>
      <c r="CO22" s="50">
        <f t="shared" si="32"/>
        <v>888</v>
      </c>
      <c r="CP22" s="50">
        <f t="shared" si="32"/>
        <v>3795</v>
      </c>
      <c r="CQ22" s="50">
        <f t="shared" si="32"/>
        <v>1085</v>
      </c>
      <c r="CR22" s="50">
        <f t="shared" si="32"/>
        <v>1875</v>
      </c>
      <c r="CS22" s="50">
        <f t="shared" si="32"/>
        <v>597</v>
      </c>
      <c r="CT22" s="50">
        <f t="shared" si="32"/>
        <v>9967</v>
      </c>
      <c r="CU22" s="50">
        <f t="shared" si="32"/>
        <v>5446</v>
      </c>
      <c r="CV22" s="50">
        <f t="shared" si="32"/>
        <v>2406</v>
      </c>
      <c r="CW22" s="50">
        <f t="shared" si="32"/>
        <v>9471</v>
      </c>
      <c r="CX22" s="50">
        <f t="shared" si="32"/>
        <v>348</v>
      </c>
      <c r="CY22" s="50">
        <f t="shared" si="32"/>
        <v>1103</v>
      </c>
      <c r="CZ22" s="50">
        <f t="shared" si="32"/>
        <v>1049</v>
      </c>
      <c r="DA22" s="50">
        <f t="shared" si="32"/>
        <v>2304</v>
      </c>
      <c r="DB22" s="50">
        <f t="shared" si="32"/>
        <v>88</v>
      </c>
      <c r="DC22" s="50">
        <f t="shared" si="32"/>
        <v>4186</v>
      </c>
      <c r="DD22" s="50">
        <f t="shared" si="32"/>
        <v>650</v>
      </c>
      <c r="DE22" s="50">
        <f t="shared" si="32"/>
        <v>1815</v>
      </c>
      <c r="DF22" s="50">
        <f t="shared" si="32"/>
        <v>4288</v>
      </c>
      <c r="DG22" s="50">
        <f t="shared" si="32"/>
        <v>2159</v>
      </c>
      <c r="DH22" s="50">
        <f t="shared" si="32"/>
        <v>2879</v>
      </c>
      <c r="DI22" s="50">
        <f t="shared" si="32"/>
        <v>218</v>
      </c>
      <c r="DJ22" s="50">
        <f t="shared" si="32"/>
        <v>1379</v>
      </c>
      <c r="DK22" s="50">
        <f t="shared" si="32"/>
        <v>1277</v>
      </c>
      <c r="DL22" s="50">
        <f t="shared" si="32"/>
        <v>216</v>
      </c>
      <c r="DM22" s="50">
        <f t="shared" si="32"/>
        <v>3071</v>
      </c>
      <c r="DN22" s="50">
        <f t="shared" si="32"/>
        <v>779</v>
      </c>
      <c r="DO22" s="50">
        <f t="shared" si="32"/>
        <v>1962</v>
      </c>
      <c r="DP22" s="50">
        <f t="shared" si="32"/>
        <v>0</v>
      </c>
      <c r="DQ22" s="50">
        <f t="shared" si="32"/>
        <v>71943</v>
      </c>
      <c r="DR22" s="50">
        <f t="shared" si="32"/>
        <v>3861</v>
      </c>
      <c r="DS22" s="50">
        <f t="shared" si="32"/>
        <v>72733</v>
      </c>
      <c r="DT22" s="50">
        <f t="shared" si="32"/>
        <v>2976</v>
      </c>
      <c r="DU22" s="50">
        <f t="shared" si="32"/>
        <v>119007</v>
      </c>
      <c r="DV22" s="50">
        <f t="shared" si="32"/>
        <v>13413</v>
      </c>
      <c r="DW22" s="50">
        <f t="shared" si="32"/>
        <v>285</v>
      </c>
      <c r="DX22" s="50">
        <f t="shared" si="32"/>
        <v>148</v>
      </c>
      <c r="DY22" s="50">
        <f t="shared" si="32"/>
        <v>11</v>
      </c>
      <c r="DZ22" s="50">
        <f t="shared" si="32"/>
        <v>59</v>
      </c>
      <c r="EA22" s="50">
        <f t="shared" si="32"/>
        <v>0</v>
      </c>
      <c r="EB22" s="50">
        <f t="shared" si="32"/>
        <v>0</v>
      </c>
      <c r="EC22" s="50">
        <f t="shared" si="32"/>
        <v>14</v>
      </c>
      <c r="ED22" s="50">
        <f t="shared" si="32"/>
        <v>17</v>
      </c>
      <c r="EE22" s="50">
        <f t="shared" si="32"/>
        <v>0</v>
      </c>
      <c r="EF22" s="50">
        <f t="shared" si="32"/>
        <v>87</v>
      </c>
      <c r="EG22" s="50">
        <f t="shared" si="32"/>
        <v>0</v>
      </c>
      <c r="EH22" s="50">
        <f t="shared" ref="EH22:FL22" si="34">SUM(EH17:EH21)</f>
        <v>39</v>
      </c>
      <c r="EI22" s="50">
        <f t="shared" si="34"/>
        <v>0</v>
      </c>
      <c r="EJ22" s="50">
        <f t="shared" si="34"/>
        <v>293</v>
      </c>
      <c r="EK22" s="50">
        <f t="shared" si="34"/>
        <v>110</v>
      </c>
      <c r="EL22" s="50">
        <f t="shared" si="34"/>
        <v>48</v>
      </c>
      <c r="EM22" s="50">
        <f t="shared" si="34"/>
        <v>36</v>
      </c>
      <c r="EN22" s="50">
        <f t="shared" si="34"/>
        <v>8206</v>
      </c>
      <c r="EO22" s="50">
        <f t="shared" si="34"/>
        <v>8206</v>
      </c>
      <c r="EP22" s="50">
        <f t="shared" si="34"/>
        <v>7480</v>
      </c>
      <c r="EQ22" s="50">
        <f t="shared" si="34"/>
        <v>0</v>
      </c>
      <c r="ER22" s="50">
        <f t="shared" si="34"/>
        <v>70</v>
      </c>
      <c r="ES22" s="50">
        <f t="shared" si="34"/>
        <v>3421</v>
      </c>
      <c r="ET22" s="50">
        <f t="shared" si="34"/>
        <v>0</v>
      </c>
      <c r="EU22" s="50">
        <f t="shared" si="34"/>
        <v>95</v>
      </c>
      <c r="EV22" s="50">
        <f t="shared" si="34"/>
        <v>0</v>
      </c>
      <c r="EW22" s="50">
        <f t="shared" si="34"/>
        <v>0</v>
      </c>
      <c r="EX22" s="50">
        <f t="shared" si="34"/>
        <v>0</v>
      </c>
      <c r="EY22" s="50">
        <f t="shared" si="34"/>
        <v>27</v>
      </c>
      <c r="EZ22" s="50">
        <f t="shared" si="34"/>
        <v>105</v>
      </c>
      <c r="FA22" s="50">
        <f t="shared" si="34"/>
        <v>93</v>
      </c>
      <c r="FB22" s="50">
        <f t="shared" si="34"/>
        <v>0</v>
      </c>
      <c r="FC22" s="50">
        <f t="shared" si="34"/>
        <v>171</v>
      </c>
      <c r="FD22" s="50">
        <f t="shared" si="34"/>
        <v>262</v>
      </c>
      <c r="FE22" s="50">
        <f t="shared" si="34"/>
        <v>0</v>
      </c>
      <c r="FF22" s="50">
        <f t="shared" si="34"/>
        <v>36</v>
      </c>
      <c r="FG22" s="50">
        <f t="shared" si="34"/>
        <v>0</v>
      </c>
      <c r="FH22" s="50">
        <f t="shared" si="34"/>
        <v>0</v>
      </c>
      <c r="FI22" s="50">
        <f t="shared" si="34"/>
        <v>36</v>
      </c>
      <c r="FJ22" s="50">
        <f t="shared" si="34"/>
        <v>13413</v>
      </c>
      <c r="FK22" s="50">
        <f t="shared" si="34"/>
        <v>0</v>
      </c>
      <c r="FL22" s="50">
        <f t="shared" si="34"/>
        <v>0</v>
      </c>
      <c r="FM22" s="45"/>
    </row>
    <row r="23" spans="1:169" x14ac:dyDescent="0.35">
      <c r="A23" s="32">
        <f>A21+1</f>
        <v>6</v>
      </c>
      <c r="B23" s="33" t="s">
        <v>163</v>
      </c>
      <c r="C23" s="34" t="s">
        <v>164</v>
      </c>
      <c r="D23" s="35">
        <f t="shared" ref="D23:D28" si="35">E23+S23+T23+U23+AA23+AD23+AI23+AJ23+AK23+AN23+AO23+W23</f>
        <v>551506</v>
      </c>
      <c r="E23" s="36">
        <f>F23+G23+H23</f>
        <v>192595</v>
      </c>
      <c r="F23" s="37">
        <f t="shared" si="6"/>
        <v>124889</v>
      </c>
      <c r="G23" s="37">
        <f t="shared" si="3"/>
        <v>0</v>
      </c>
      <c r="H23" s="37">
        <f t="shared" si="3"/>
        <v>67706</v>
      </c>
      <c r="I23" s="37">
        <f t="shared" si="7"/>
        <v>0</v>
      </c>
      <c r="J23" s="36">
        <f t="shared" si="8"/>
        <v>103496</v>
      </c>
      <c r="K23" s="37">
        <v>66314</v>
      </c>
      <c r="L23" s="37">
        <v>0</v>
      </c>
      <c r="M23" s="37">
        <f>53581-U23</f>
        <v>37182</v>
      </c>
      <c r="N23" s="37">
        <v>0</v>
      </c>
      <c r="O23" s="36">
        <f t="shared" si="9"/>
        <v>89099</v>
      </c>
      <c r="P23" s="37">
        <v>58575</v>
      </c>
      <c r="Q23" s="37">
        <v>0</v>
      </c>
      <c r="R23" s="37">
        <v>30524</v>
      </c>
      <c r="S23" s="37"/>
      <c r="T23" s="37"/>
      <c r="U23" s="39">
        <v>16399</v>
      </c>
      <c r="V23" s="51">
        <f>E23+S23+AI23+T23+U23</f>
        <v>233075</v>
      </c>
      <c r="W23" s="36">
        <f t="shared" ref="W23:W28" si="36">X23+Y23+Z23</f>
        <v>111939</v>
      </c>
      <c r="X23" s="52">
        <v>79323</v>
      </c>
      <c r="Y23" s="52">
        <v>15521</v>
      </c>
      <c r="Z23" s="52">
        <v>17095</v>
      </c>
      <c r="AA23" s="36">
        <f t="shared" ref="AA23:AA28" si="37">AB23+AC23</f>
        <v>43311</v>
      </c>
      <c r="AB23" s="37">
        <v>43311</v>
      </c>
      <c r="AC23" s="37">
        <v>0</v>
      </c>
      <c r="AD23" s="36">
        <f t="shared" ref="AD23:AD28" si="38">AE23+AG23+AH23</f>
        <v>149171</v>
      </c>
      <c r="AE23" s="37">
        <v>149171</v>
      </c>
      <c r="AF23" s="37">
        <v>26300</v>
      </c>
      <c r="AG23" s="37">
        <v>0</v>
      </c>
      <c r="AH23" s="37">
        <v>0</v>
      </c>
      <c r="AI23" s="37">
        <f>'[1]Дисп ВН_2 этап_2022 год'!M13</f>
        <v>24081</v>
      </c>
      <c r="AJ23" s="37"/>
      <c r="AK23" s="36">
        <f t="shared" si="13"/>
        <v>14010</v>
      </c>
      <c r="AL23" s="37">
        <v>13395</v>
      </c>
      <c r="AM23" s="37">
        <v>615</v>
      </c>
      <c r="AN23" s="37">
        <v>0</v>
      </c>
      <c r="AO23" s="37">
        <v>0</v>
      </c>
      <c r="AP23" s="38">
        <f t="shared" si="14"/>
        <v>132610</v>
      </c>
      <c r="AQ23" s="39">
        <v>132610</v>
      </c>
      <c r="AR23" s="37">
        <v>0</v>
      </c>
      <c r="AS23" s="37">
        <v>0</v>
      </c>
      <c r="AT23" s="38">
        <f>AU23+BB23+BC23</f>
        <v>407638</v>
      </c>
      <c r="AU23" s="36">
        <f>SUM(AW23:AZ23)</f>
        <v>407638</v>
      </c>
      <c r="AV23" s="36"/>
      <c r="AW23" s="37">
        <v>258422</v>
      </c>
      <c r="AX23" s="37">
        <v>0</v>
      </c>
      <c r="AY23" s="37">
        <v>132767</v>
      </c>
      <c r="AZ23" s="37">
        <f>ROUND(12337/9*12,0)</f>
        <v>16449</v>
      </c>
      <c r="BA23" s="51">
        <f>AU23</f>
        <v>407638</v>
      </c>
      <c r="BB23" s="37">
        <v>0</v>
      </c>
      <c r="BC23" s="40">
        <f t="shared" si="16"/>
        <v>0</v>
      </c>
      <c r="BD23" s="37">
        <v>0</v>
      </c>
      <c r="BE23" s="37">
        <v>0</v>
      </c>
      <c r="BF23" s="41">
        <f t="shared" si="17"/>
        <v>13759</v>
      </c>
      <c r="BG23" s="37">
        <v>13759</v>
      </c>
      <c r="BH23" s="37">
        <v>0</v>
      </c>
      <c r="BI23" s="37">
        <v>0</v>
      </c>
      <c r="BJ23" s="37">
        <v>0</v>
      </c>
      <c r="BK23" s="41">
        <f t="shared" si="18"/>
        <v>0</v>
      </c>
      <c r="BL23" s="37">
        <v>0</v>
      </c>
      <c r="BM23" s="37">
        <v>0</v>
      </c>
      <c r="BN23" s="37">
        <v>10193</v>
      </c>
      <c r="BO23" s="41">
        <f t="shared" si="19"/>
        <v>8195</v>
      </c>
      <c r="BP23" s="37">
        <f>'[2]Эндоскопия_расчет (V+расх)'!D11</f>
        <v>617</v>
      </c>
      <c r="BQ23" s="37">
        <f>'[2]Эндоскопия_расчет (V+расх)'!C11-BP23</f>
        <v>7578</v>
      </c>
      <c r="BR23" s="37"/>
      <c r="BS23" s="37"/>
      <c r="BT23" s="37">
        <v>0</v>
      </c>
      <c r="BU23" s="37"/>
      <c r="BV23" s="37"/>
      <c r="BW23" s="37">
        <v>500</v>
      </c>
      <c r="BX23" s="35">
        <f t="shared" si="20"/>
        <v>0</v>
      </c>
      <c r="BY23" s="38">
        <f t="shared" ref="BY23:BY28" si="39">SUM(BZ23:DO23)-CA23-CE23-CU23-DN23-CM23</f>
        <v>0</v>
      </c>
      <c r="BZ23" s="37">
        <v>0</v>
      </c>
      <c r="CA23" s="37">
        <v>0</v>
      </c>
      <c r="CB23" s="37">
        <v>0</v>
      </c>
      <c r="CC23" s="37">
        <v>0</v>
      </c>
      <c r="CD23" s="42">
        <v>0</v>
      </c>
      <c r="CE23" s="37"/>
      <c r="CF23" s="37">
        <v>0</v>
      </c>
      <c r="CG23" s="37">
        <v>0</v>
      </c>
      <c r="CH23" s="37">
        <v>0</v>
      </c>
      <c r="CI23" s="37">
        <v>0</v>
      </c>
      <c r="CJ23" s="37">
        <v>0</v>
      </c>
      <c r="CK23" s="37">
        <v>0</v>
      </c>
      <c r="CL23" s="37">
        <v>0</v>
      </c>
      <c r="CM23" s="37">
        <v>0</v>
      </c>
      <c r="CN23" s="37">
        <v>0</v>
      </c>
      <c r="CO23" s="37">
        <v>0</v>
      </c>
      <c r="CP23" s="37">
        <v>0</v>
      </c>
      <c r="CQ23" s="37">
        <v>0</v>
      </c>
      <c r="CR23" s="37">
        <v>0</v>
      </c>
      <c r="CS23" s="37">
        <v>0</v>
      </c>
      <c r="CT23" s="37">
        <v>0</v>
      </c>
      <c r="CU23" s="37"/>
      <c r="CV23" s="37">
        <v>0</v>
      </c>
      <c r="CW23" s="37">
        <v>0</v>
      </c>
      <c r="CX23" s="37">
        <v>0</v>
      </c>
      <c r="CY23" s="37">
        <v>0</v>
      </c>
      <c r="CZ23" s="37">
        <v>0</v>
      </c>
      <c r="DA23" s="37">
        <v>0</v>
      </c>
      <c r="DB23" s="37">
        <v>0</v>
      </c>
      <c r="DC23" s="37">
        <v>0</v>
      </c>
      <c r="DD23" s="37">
        <v>0</v>
      </c>
      <c r="DE23" s="37">
        <v>0</v>
      </c>
      <c r="DF23" s="37">
        <v>0</v>
      </c>
      <c r="DG23" s="37">
        <v>0</v>
      </c>
      <c r="DH23" s="37">
        <v>0</v>
      </c>
      <c r="DI23" s="37">
        <v>0</v>
      </c>
      <c r="DJ23" s="37">
        <v>0</v>
      </c>
      <c r="DK23" s="37">
        <v>0</v>
      </c>
      <c r="DL23" s="37">
        <v>0</v>
      </c>
      <c r="DM23" s="37">
        <v>0</v>
      </c>
      <c r="DN23" s="37"/>
      <c r="DO23" s="37">
        <v>0</v>
      </c>
      <c r="DP23" s="37"/>
      <c r="DQ23" s="43">
        <f t="shared" ref="DQ23:DQ28" si="40">BY23-DR23</f>
        <v>0</v>
      </c>
      <c r="DR23" s="43">
        <f>'[3]ВМП УФ'!D23</f>
        <v>0</v>
      </c>
      <c r="DS23" s="43">
        <f t="shared" ref="DS23:DS28" si="41">BY23-DM23</f>
        <v>0</v>
      </c>
      <c r="DT23" s="37"/>
      <c r="DU23" s="35">
        <f t="shared" ref="DU23:DU28" si="42">ROUND(DX23*DV$5+(DW23-DX23)*DU$5+DY23*DU$5+DZ23*DU$5+EA23*DU$5+EC23*DU$5+ED23*DU$5+EE23*DU$5+EF23*DU$5+EG23*DU$5+EH23*DU$5+EI23*DU$5+EJ23*DU$5+EK23*DU$5+(EL23-EM23)*DU$5+EN23*DU$5+ER23*DU$5+ES23*DU$5+ET23*DU$5+EU23*DU$5+EV23*DU$5+EW23*DU$5+EX23*DU$5+EY23*DU$5+EZ23*DU$5+FA23*DU$5+FB23*DU$5+FC23*DU$5+FD23*DU$5+FE23*FE$5+FG23*FG$5+FH23*FH$5+FI23*FI$5,0)</f>
        <v>145005</v>
      </c>
      <c r="DV23" s="38">
        <f t="shared" ref="DV23:DV28" si="43">SUM(DW23:FE23)-DX23-EB23-EM23-EO23-EP23-EQ23</f>
        <v>16861</v>
      </c>
      <c r="DW23" s="36">
        <v>0</v>
      </c>
      <c r="DX23" s="37">
        <v>0</v>
      </c>
      <c r="DY23" s="37">
        <v>0</v>
      </c>
      <c r="DZ23" s="37">
        <v>1313</v>
      </c>
      <c r="EA23" s="36">
        <v>0</v>
      </c>
      <c r="EB23" s="37"/>
      <c r="EC23" s="37">
        <v>0</v>
      </c>
      <c r="ED23" s="37">
        <v>0</v>
      </c>
      <c r="EE23" s="37">
        <v>0</v>
      </c>
      <c r="EF23" s="37">
        <v>0</v>
      </c>
      <c r="EG23" s="37">
        <v>3</v>
      </c>
      <c r="EH23" s="37">
        <v>10434</v>
      </c>
      <c r="EI23" s="37">
        <v>0</v>
      </c>
      <c r="EJ23" s="37">
        <v>524</v>
      </c>
      <c r="EK23" s="37">
        <v>2348</v>
      </c>
      <c r="EL23" s="36">
        <v>0</v>
      </c>
      <c r="EM23" s="37">
        <v>0</v>
      </c>
      <c r="EN23" s="36">
        <v>1627</v>
      </c>
      <c r="EO23" s="37">
        <v>1627</v>
      </c>
      <c r="EP23" s="37">
        <v>1627</v>
      </c>
      <c r="EQ23" s="37">
        <v>0</v>
      </c>
      <c r="ER23" s="37">
        <v>0</v>
      </c>
      <c r="ES23" s="37">
        <v>0</v>
      </c>
      <c r="ET23" s="37">
        <v>0</v>
      </c>
      <c r="EU23" s="37">
        <v>87</v>
      </c>
      <c r="EV23" s="37">
        <v>0</v>
      </c>
      <c r="EW23" s="37">
        <v>0</v>
      </c>
      <c r="EX23" s="37">
        <v>0</v>
      </c>
      <c r="EY23" s="37">
        <v>204</v>
      </c>
      <c r="EZ23" s="37">
        <v>0</v>
      </c>
      <c r="FA23" s="37">
        <v>0</v>
      </c>
      <c r="FB23" s="37">
        <v>0</v>
      </c>
      <c r="FC23" s="37">
        <v>291</v>
      </c>
      <c r="FD23" s="37">
        <v>30</v>
      </c>
      <c r="FE23" s="37"/>
      <c r="FF23" s="44">
        <f t="shared" ref="FF23:FF28" si="44">SUM(FG23:FI23)</f>
        <v>0</v>
      </c>
      <c r="FG23" s="37">
        <v>0</v>
      </c>
      <c r="FH23" s="37">
        <v>0</v>
      </c>
      <c r="FI23" s="37">
        <v>0</v>
      </c>
      <c r="FJ23" s="35">
        <f t="shared" ref="FJ23:FJ28" si="45">DV23-FE23</f>
        <v>16861</v>
      </c>
      <c r="FK23" s="37"/>
      <c r="FL23" s="37"/>
      <c r="FM23" s="45"/>
    </row>
    <row r="24" spans="1:169" ht="28.5" customHeight="1" x14ac:dyDescent="0.35">
      <c r="A24" s="32">
        <f>A23+1</f>
        <v>7</v>
      </c>
      <c r="B24" s="33" t="s">
        <v>165</v>
      </c>
      <c r="C24" s="34" t="s">
        <v>166</v>
      </c>
      <c r="D24" s="35">
        <f t="shared" si="35"/>
        <v>0</v>
      </c>
      <c r="E24" s="36">
        <f t="shared" si="5"/>
        <v>0</v>
      </c>
      <c r="F24" s="37">
        <f t="shared" si="6"/>
        <v>0</v>
      </c>
      <c r="G24" s="37">
        <f t="shared" si="3"/>
        <v>0</v>
      </c>
      <c r="H24" s="37">
        <f t="shared" si="3"/>
        <v>0</v>
      </c>
      <c r="I24" s="37">
        <f t="shared" si="7"/>
        <v>0</v>
      </c>
      <c r="J24" s="36">
        <f t="shared" si="8"/>
        <v>0</v>
      </c>
      <c r="K24" s="37">
        <v>0</v>
      </c>
      <c r="L24" s="37">
        <v>0</v>
      </c>
      <c r="M24" s="37">
        <v>0</v>
      </c>
      <c r="N24" s="37">
        <v>0</v>
      </c>
      <c r="O24" s="36">
        <f t="shared" si="9"/>
        <v>0</v>
      </c>
      <c r="P24" s="37">
        <v>0</v>
      </c>
      <c r="Q24" s="37">
        <v>0</v>
      </c>
      <c r="R24" s="37">
        <v>0</v>
      </c>
      <c r="S24" s="37"/>
      <c r="T24" s="37"/>
      <c r="U24" s="37">
        <f>[4]Итого!U18</f>
        <v>0</v>
      </c>
      <c r="V24" s="37"/>
      <c r="W24" s="36">
        <f t="shared" si="36"/>
        <v>0</v>
      </c>
      <c r="X24" s="52">
        <v>0</v>
      </c>
      <c r="Y24" s="52">
        <v>0</v>
      </c>
      <c r="Z24" s="52">
        <v>0</v>
      </c>
      <c r="AA24" s="36">
        <f t="shared" si="37"/>
        <v>0</v>
      </c>
      <c r="AB24" s="37">
        <v>0</v>
      </c>
      <c r="AC24" s="37">
        <v>0</v>
      </c>
      <c r="AD24" s="36">
        <f t="shared" si="38"/>
        <v>0</v>
      </c>
      <c r="AE24" s="37">
        <v>0</v>
      </c>
      <c r="AF24" s="37">
        <v>0</v>
      </c>
      <c r="AG24" s="37">
        <v>0</v>
      </c>
      <c r="AH24" s="37">
        <v>0</v>
      </c>
      <c r="AI24" s="37">
        <f>'[1]Дисп ВН_2 этап_2022 год'!M14</f>
        <v>0</v>
      </c>
      <c r="AJ24" s="37"/>
      <c r="AK24" s="36">
        <f t="shared" si="13"/>
        <v>0</v>
      </c>
      <c r="AL24" s="37">
        <v>0</v>
      </c>
      <c r="AM24" s="37">
        <v>0</v>
      </c>
      <c r="AN24" s="37">
        <v>0</v>
      </c>
      <c r="AO24" s="37">
        <v>0</v>
      </c>
      <c r="AP24" s="38">
        <f t="shared" si="14"/>
        <v>60399</v>
      </c>
      <c r="AQ24" s="39">
        <v>17414</v>
      </c>
      <c r="AR24" s="39">
        <v>42985</v>
      </c>
      <c r="AS24" s="37">
        <v>0</v>
      </c>
      <c r="AT24" s="38">
        <f t="shared" ref="AT24:AT28" si="46">AU24+BB24+BC24</f>
        <v>10872</v>
      </c>
      <c r="AU24" s="36">
        <f t="shared" ref="AU24:AU28" si="47">SUM(AW24:AZ24)</f>
        <v>10872</v>
      </c>
      <c r="AV24" s="36">
        <v>0</v>
      </c>
      <c r="AW24" s="37">
        <v>0</v>
      </c>
      <c r="AX24" s="37">
        <v>0</v>
      </c>
      <c r="AY24" s="37">
        <v>10872</v>
      </c>
      <c r="AZ24" s="37">
        <v>0</v>
      </c>
      <c r="BA24" s="37">
        <v>0</v>
      </c>
      <c r="BB24" s="37">
        <v>0</v>
      </c>
      <c r="BC24" s="40">
        <f t="shared" si="16"/>
        <v>0</v>
      </c>
      <c r="BD24" s="37">
        <v>0</v>
      </c>
      <c r="BE24" s="37">
        <v>0</v>
      </c>
      <c r="BF24" s="41">
        <f t="shared" si="17"/>
        <v>0</v>
      </c>
      <c r="BG24" s="37">
        <v>0</v>
      </c>
      <c r="BH24" s="37">
        <v>0</v>
      </c>
      <c r="BI24" s="37">
        <v>0</v>
      </c>
      <c r="BJ24" s="37">
        <v>0</v>
      </c>
      <c r="BK24" s="41">
        <f t="shared" si="18"/>
        <v>0</v>
      </c>
      <c r="BL24" s="37">
        <v>0</v>
      </c>
      <c r="BM24" s="37">
        <v>0</v>
      </c>
      <c r="BN24" s="37">
        <v>0</v>
      </c>
      <c r="BO24" s="41">
        <f t="shared" si="19"/>
        <v>0</v>
      </c>
      <c r="BP24" s="37">
        <f>'[2]Эндоскопия_расчет (V+расх)'!D12</f>
        <v>0</v>
      </c>
      <c r="BQ24" s="37">
        <f>'[2]Эндоскопия_расчет (V+расх)'!C12-BP24</f>
        <v>0</v>
      </c>
      <c r="BR24" s="37"/>
      <c r="BS24" s="37"/>
      <c r="BT24" s="37">
        <v>0</v>
      </c>
      <c r="BU24" s="37"/>
      <c r="BV24" s="37"/>
      <c r="BW24" s="37">
        <v>525</v>
      </c>
      <c r="BX24" s="35">
        <f>ROUND((BZ24-CA24)*BZ$5+CA24*CA$5+CB24*CB$5+CC24*CC$5+CD24*CD$5+CF24*CF$5+CG24*CG$5+CH24*CH$5+CI24*CI$5+CJ24*CJ$5+CK24*CK$5+CL24*CL$5+CN24*CN$5+CO24*CO$5+CP24*CP$5+CQ24*CQ$5+CR24*CR$5+CS24*CS$5+CT24*CT$5+CV24*CV$5+CW24*CW$5+CX24*CX$5+CY24*CY$5+CZ24*CZ$5+DA24*DA$5+DB24*DB$5+DC24*DC$5+DD24*DD$5+DE24*DE$5+DF24*DF$5+DG24*DG$5+DH24*DH$5+DI24*DI$5+DJ24*DJ$5+DK24*DK$5+DL24*DL$5+DM24*DM$5+DO24*DO$5,0)+1</f>
        <v>348488</v>
      </c>
      <c r="BY24" s="38">
        <f t="shared" si="39"/>
        <v>33258</v>
      </c>
      <c r="BZ24" s="37">
        <v>2123</v>
      </c>
      <c r="CA24" s="37">
        <v>225</v>
      </c>
      <c r="CB24" s="37">
        <v>16</v>
      </c>
      <c r="CC24" s="37">
        <v>1311</v>
      </c>
      <c r="CD24" s="42">
        <v>125</v>
      </c>
      <c r="CE24" s="37"/>
      <c r="CF24" s="37">
        <v>0</v>
      </c>
      <c r="CG24" s="37">
        <v>0</v>
      </c>
      <c r="CH24" s="37">
        <v>0</v>
      </c>
      <c r="CI24" s="37">
        <v>0</v>
      </c>
      <c r="CJ24" s="37">
        <v>0</v>
      </c>
      <c r="CK24" s="37">
        <v>0</v>
      </c>
      <c r="CL24" s="37">
        <v>72</v>
      </c>
      <c r="CM24" s="37">
        <v>0</v>
      </c>
      <c r="CN24" s="37">
        <v>2481</v>
      </c>
      <c r="CO24" s="37">
        <v>116</v>
      </c>
      <c r="CP24" s="37">
        <v>2775</v>
      </c>
      <c r="CQ24" s="37">
        <v>1567</v>
      </c>
      <c r="CR24" s="37">
        <v>0</v>
      </c>
      <c r="CS24" s="37">
        <v>184</v>
      </c>
      <c r="CT24" s="37">
        <v>0</v>
      </c>
      <c r="CU24" s="37"/>
      <c r="CV24" s="37">
        <v>1447</v>
      </c>
      <c r="CW24" s="37">
        <v>0</v>
      </c>
      <c r="CX24" s="37">
        <v>0</v>
      </c>
      <c r="CY24" s="37">
        <v>9</v>
      </c>
      <c r="CZ24" s="37">
        <v>53</v>
      </c>
      <c r="DA24" s="37">
        <v>1581</v>
      </c>
      <c r="DB24" s="37">
        <v>0</v>
      </c>
      <c r="DC24" s="37">
        <v>8846</v>
      </c>
      <c r="DD24" s="37">
        <v>10</v>
      </c>
      <c r="DE24" s="37">
        <v>3022</v>
      </c>
      <c r="DF24" s="37">
        <v>2218</v>
      </c>
      <c r="DG24" s="37">
        <v>921</v>
      </c>
      <c r="DH24" s="37">
        <v>1439</v>
      </c>
      <c r="DI24" s="37">
        <v>0</v>
      </c>
      <c r="DJ24" s="37">
        <v>0</v>
      </c>
      <c r="DK24" s="37">
        <v>442</v>
      </c>
      <c r="DL24" s="37">
        <v>57</v>
      </c>
      <c r="DM24" s="37">
        <v>2443</v>
      </c>
      <c r="DN24" s="37">
        <v>488</v>
      </c>
      <c r="DO24" s="37">
        <v>0</v>
      </c>
      <c r="DP24" s="37"/>
      <c r="DQ24" s="43">
        <f t="shared" si="40"/>
        <v>31450</v>
      </c>
      <c r="DR24" s="43">
        <f>'[3]ВМП УФ'!D24</f>
        <v>1808</v>
      </c>
      <c r="DS24" s="43">
        <f t="shared" si="41"/>
        <v>30815</v>
      </c>
      <c r="DT24" s="37">
        <v>263</v>
      </c>
      <c r="DU24" s="35">
        <f t="shared" si="42"/>
        <v>12531</v>
      </c>
      <c r="DV24" s="38">
        <f t="shared" si="43"/>
        <v>939</v>
      </c>
      <c r="DW24" s="36">
        <v>8</v>
      </c>
      <c r="DX24" s="37">
        <v>0</v>
      </c>
      <c r="DY24" s="37">
        <v>0</v>
      </c>
      <c r="DZ24" s="37">
        <v>0</v>
      </c>
      <c r="EA24" s="36">
        <v>0</v>
      </c>
      <c r="EB24" s="37"/>
      <c r="EC24" s="37">
        <v>0</v>
      </c>
      <c r="ED24" s="37">
        <v>0</v>
      </c>
      <c r="EE24" s="37">
        <v>0</v>
      </c>
      <c r="EF24" s="37">
        <v>0</v>
      </c>
      <c r="EG24" s="37">
        <v>0</v>
      </c>
      <c r="EH24" s="37">
        <v>164</v>
      </c>
      <c r="EI24" s="37">
        <v>0</v>
      </c>
      <c r="EJ24" s="37">
        <v>0</v>
      </c>
      <c r="EK24" s="37">
        <v>0</v>
      </c>
      <c r="EL24" s="36">
        <v>0</v>
      </c>
      <c r="EM24" s="37">
        <v>0</v>
      </c>
      <c r="EN24" s="36">
        <v>0</v>
      </c>
      <c r="EO24" s="37">
        <v>0</v>
      </c>
      <c r="EP24" s="37">
        <v>0</v>
      </c>
      <c r="EQ24" s="37">
        <v>0</v>
      </c>
      <c r="ER24" s="37">
        <v>0</v>
      </c>
      <c r="ES24" s="37">
        <v>0</v>
      </c>
      <c r="ET24" s="37">
        <v>0</v>
      </c>
      <c r="EU24" s="37">
        <v>0</v>
      </c>
      <c r="EV24" s="37">
        <v>0</v>
      </c>
      <c r="EW24" s="37">
        <v>26</v>
      </c>
      <c r="EX24" s="37">
        <v>0</v>
      </c>
      <c r="EY24" s="37">
        <v>129</v>
      </c>
      <c r="EZ24" s="37">
        <v>0</v>
      </c>
      <c r="FA24" s="37">
        <v>0</v>
      </c>
      <c r="FB24" s="37">
        <v>0</v>
      </c>
      <c r="FC24" s="37">
        <v>0</v>
      </c>
      <c r="FD24" s="37">
        <v>48</v>
      </c>
      <c r="FE24" s="37">
        <v>564</v>
      </c>
      <c r="FF24" s="44">
        <f t="shared" si="44"/>
        <v>0</v>
      </c>
      <c r="FG24" s="37">
        <v>0</v>
      </c>
      <c r="FH24" s="37">
        <v>0</v>
      </c>
      <c r="FI24" s="37">
        <v>0</v>
      </c>
      <c r="FJ24" s="35">
        <f t="shared" si="45"/>
        <v>375</v>
      </c>
      <c r="FK24" s="37"/>
      <c r="FL24" s="37"/>
      <c r="FM24" s="45"/>
    </row>
    <row r="25" spans="1:169" x14ac:dyDescent="0.35">
      <c r="A25" s="32">
        <f t="shared" ref="A25:A28" si="48">A24+1</f>
        <v>8</v>
      </c>
      <c r="B25" s="33" t="s">
        <v>167</v>
      </c>
      <c r="C25" s="34" t="s">
        <v>168</v>
      </c>
      <c r="D25" s="35">
        <f t="shared" si="35"/>
        <v>0</v>
      </c>
      <c r="E25" s="36">
        <f t="shared" si="5"/>
        <v>0</v>
      </c>
      <c r="F25" s="37">
        <f t="shared" si="6"/>
        <v>0</v>
      </c>
      <c r="G25" s="37">
        <f t="shared" si="3"/>
        <v>0</v>
      </c>
      <c r="H25" s="37">
        <f t="shared" si="3"/>
        <v>0</v>
      </c>
      <c r="I25" s="37">
        <f t="shared" si="7"/>
        <v>0</v>
      </c>
      <c r="J25" s="36">
        <f t="shared" si="8"/>
        <v>0</v>
      </c>
      <c r="K25" s="37">
        <v>0</v>
      </c>
      <c r="L25" s="37">
        <v>0</v>
      </c>
      <c r="M25" s="37">
        <v>0</v>
      </c>
      <c r="N25" s="37">
        <v>0</v>
      </c>
      <c r="O25" s="36">
        <f t="shared" si="9"/>
        <v>0</v>
      </c>
      <c r="P25" s="37">
        <v>0</v>
      </c>
      <c r="Q25" s="37">
        <v>0</v>
      </c>
      <c r="R25" s="37">
        <v>0</v>
      </c>
      <c r="S25" s="37"/>
      <c r="T25" s="37"/>
      <c r="U25" s="37">
        <f>[4]Итого!U19</f>
        <v>0</v>
      </c>
      <c r="V25" s="37"/>
      <c r="W25" s="36">
        <f t="shared" si="36"/>
        <v>0</v>
      </c>
      <c r="X25" s="52">
        <v>0</v>
      </c>
      <c r="Y25" s="52">
        <v>0</v>
      </c>
      <c r="Z25" s="52">
        <v>0</v>
      </c>
      <c r="AA25" s="36">
        <f t="shared" si="37"/>
        <v>0</v>
      </c>
      <c r="AB25" s="37">
        <v>0</v>
      </c>
      <c r="AC25" s="37">
        <v>0</v>
      </c>
      <c r="AD25" s="36">
        <f t="shared" si="38"/>
        <v>0</v>
      </c>
      <c r="AE25" s="37">
        <v>0</v>
      </c>
      <c r="AF25" s="37">
        <v>0</v>
      </c>
      <c r="AG25" s="37">
        <v>0</v>
      </c>
      <c r="AH25" s="37">
        <v>0</v>
      </c>
      <c r="AI25" s="37">
        <f>'[1]Дисп ВН_2 этап_2022 год'!M15</f>
        <v>0</v>
      </c>
      <c r="AJ25" s="37"/>
      <c r="AK25" s="36">
        <f t="shared" si="13"/>
        <v>0</v>
      </c>
      <c r="AL25" s="37">
        <v>0</v>
      </c>
      <c r="AM25" s="37">
        <v>0</v>
      </c>
      <c r="AN25" s="37">
        <v>0</v>
      </c>
      <c r="AO25" s="37">
        <v>0</v>
      </c>
      <c r="AP25" s="38">
        <f t="shared" si="14"/>
        <v>3974</v>
      </c>
      <c r="AQ25" s="39">
        <v>3974</v>
      </c>
      <c r="AR25" s="37">
        <v>0</v>
      </c>
      <c r="AS25" s="37">
        <v>0</v>
      </c>
      <c r="AT25" s="38">
        <f t="shared" si="46"/>
        <v>0</v>
      </c>
      <c r="AU25" s="36">
        <f t="shared" si="47"/>
        <v>0</v>
      </c>
      <c r="AV25" s="36">
        <v>0</v>
      </c>
      <c r="AW25" s="37">
        <v>0</v>
      </c>
      <c r="AX25" s="37">
        <v>0</v>
      </c>
      <c r="AY25" s="37">
        <v>0</v>
      </c>
      <c r="AZ25" s="37">
        <v>0</v>
      </c>
      <c r="BA25" s="37">
        <v>0</v>
      </c>
      <c r="BB25" s="37">
        <v>0</v>
      </c>
      <c r="BC25" s="40">
        <f t="shared" si="16"/>
        <v>0</v>
      </c>
      <c r="BD25" s="37">
        <v>0</v>
      </c>
      <c r="BE25" s="37">
        <v>0</v>
      </c>
      <c r="BF25" s="41">
        <f t="shared" si="17"/>
        <v>4548</v>
      </c>
      <c r="BG25" s="37">
        <v>1442</v>
      </c>
      <c r="BH25" s="37">
        <v>3106</v>
      </c>
      <c r="BI25" s="37">
        <v>0</v>
      </c>
      <c r="BJ25" s="37">
        <v>0</v>
      </c>
      <c r="BK25" s="41">
        <f t="shared" si="18"/>
        <v>0</v>
      </c>
      <c r="BL25" s="37">
        <v>0</v>
      </c>
      <c r="BM25" s="37">
        <v>0</v>
      </c>
      <c r="BN25" s="37">
        <v>0</v>
      </c>
      <c r="BO25" s="41">
        <f t="shared" si="19"/>
        <v>0</v>
      </c>
      <c r="BP25" s="37">
        <f>'[2]Эндоскопия_расчет (V+расх)'!D13</f>
        <v>0</v>
      </c>
      <c r="BQ25" s="37">
        <f>'[2]Эндоскопия_расчет (V+расх)'!C13-BP25</f>
        <v>0</v>
      </c>
      <c r="BR25" s="37"/>
      <c r="BS25" s="37"/>
      <c r="BT25" s="37">
        <v>25901</v>
      </c>
      <c r="BU25" s="37"/>
      <c r="BV25" s="37"/>
      <c r="BW25" s="37"/>
      <c r="BX25" s="35">
        <f t="shared" si="20"/>
        <v>77141</v>
      </c>
      <c r="BY25" s="38">
        <f t="shared" si="39"/>
        <v>7199</v>
      </c>
      <c r="BZ25" s="37">
        <v>0</v>
      </c>
      <c r="CA25" s="37">
        <v>0</v>
      </c>
      <c r="CB25" s="37">
        <v>95</v>
      </c>
      <c r="CC25" s="37">
        <v>110</v>
      </c>
      <c r="CD25" s="42">
        <v>416</v>
      </c>
      <c r="CE25" s="37"/>
      <c r="CF25" s="37">
        <v>57</v>
      </c>
      <c r="CG25" s="37">
        <v>0</v>
      </c>
      <c r="CH25" s="37">
        <v>0</v>
      </c>
      <c r="CI25" s="37">
        <v>0</v>
      </c>
      <c r="CJ25" s="37">
        <v>0</v>
      </c>
      <c r="CK25" s="37">
        <v>0</v>
      </c>
      <c r="CL25" s="37">
        <v>7</v>
      </c>
      <c r="CM25" s="37">
        <v>0</v>
      </c>
      <c r="CN25" s="37">
        <v>3</v>
      </c>
      <c r="CO25" s="37">
        <v>0</v>
      </c>
      <c r="CP25" s="37">
        <v>3</v>
      </c>
      <c r="CQ25" s="37">
        <v>0</v>
      </c>
      <c r="CR25" s="37">
        <v>0</v>
      </c>
      <c r="CS25" s="37">
        <v>0</v>
      </c>
      <c r="CT25" s="37">
        <v>0</v>
      </c>
      <c r="CU25" s="37"/>
      <c r="CV25" s="37">
        <v>0</v>
      </c>
      <c r="CW25" s="37">
        <v>0</v>
      </c>
      <c r="CX25" s="37">
        <v>0</v>
      </c>
      <c r="CY25" s="37">
        <v>1098</v>
      </c>
      <c r="CZ25" s="37">
        <v>0</v>
      </c>
      <c r="DA25" s="37">
        <v>0</v>
      </c>
      <c r="DB25" s="37">
        <v>0</v>
      </c>
      <c r="DC25" s="37">
        <v>3912</v>
      </c>
      <c r="DD25" s="37">
        <v>0</v>
      </c>
      <c r="DE25" s="37">
        <v>0</v>
      </c>
      <c r="DF25" s="37">
        <v>0</v>
      </c>
      <c r="DG25" s="37">
        <v>8</v>
      </c>
      <c r="DH25" s="37">
        <v>0</v>
      </c>
      <c r="DI25" s="37">
        <v>0</v>
      </c>
      <c r="DJ25" s="37">
        <v>0</v>
      </c>
      <c r="DK25" s="37">
        <v>1215</v>
      </c>
      <c r="DL25" s="37">
        <v>275</v>
      </c>
      <c r="DM25" s="37">
        <v>0</v>
      </c>
      <c r="DN25" s="37"/>
      <c r="DO25" s="37">
        <v>0</v>
      </c>
      <c r="DP25" s="37"/>
      <c r="DQ25" s="43">
        <f t="shared" si="40"/>
        <v>7199</v>
      </c>
      <c r="DR25" s="43">
        <f>'[3]ВМП УФ'!D25</f>
        <v>0</v>
      </c>
      <c r="DS25" s="43">
        <f t="shared" si="41"/>
        <v>7199</v>
      </c>
      <c r="DT25" s="37"/>
      <c r="DU25" s="35">
        <f t="shared" si="42"/>
        <v>0</v>
      </c>
      <c r="DV25" s="38">
        <f t="shared" si="43"/>
        <v>0</v>
      </c>
      <c r="DW25" s="36">
        <v>0</v>
      </c>
      <c r="DX25" s="37">
        <v>0</v>
      </c>
      <c r="DY25" s="37">
        <v>0</v>
      </c>
      <c r="DZ25" s="37">
        <v>0</v>
      </c>
      <c r="EA25" s="36">
        <v>0</v>
      </c>
      <c r="EB25" s="37"/>
      <c r="EC25" s="37">
        <v>0</v>
      </c>
      <c r="ED25" s="37">
        <v>0</v>
      </c>
      <c r="EE25" s="37">
        <v>0</v>
      </c>
      <c r="EF25" s="37">
        <v>0</v>
      </c>
      <c r="EG25" s="37">
        <v>0</v>
      </c>
      <c r="EH25" s="37">
        <v>0</v>
      </c>
      <c r="EI25" s="37">
        <v>0</v>
      </c>
      <c r="EJ25" s="37">
        <v>0</v>
      </c>
      <c r="EK25" s="37">
        <v>0</v>
      </c>
      <c r="EL25" s="36">
        <v>0</v>
      </c>
      <c r="EM25" s="37">
        <v>0</v>
      </c>
      <c r="EN25" s="36">
        <v>0</v>
      </c>
      <c r="EO25" s="37">
        <v>0</v>
      </c>
      <c r="EP25" s="37">
        <v>0</v>
      </c>
      <c r="EQ25" s="37">
        <v>0</v>
      </c>
      <c r="ER25" s="37">
        <v>0</v>
      </c>
      <c r="ES25" s="37">
        <v>0</v>
      </c>
      <c r="ET25" s="37">
        <v>0</v>
      </c>
      <c r="EU25" s="37">
        <v>0</v>
      </c>
      <c r="EV25" s="37">
        <v>0</v>
      </c>
      <c r="EW25" s="37">
        <v>0</v>
      </c>
      <c r="EX25" s="37">
        <v>0</v>
      </c>
      <c r="EY25" s="37">
        <v>0</v>
      </c>
      <c r="EZ25" s="37">
        <v>0</v>
      </c>
      <c r="FA25" s="37">
        <v>0</v>
      </c>
      <c r="FB25" s="37">
        <v>0</v>
      </c>
      <c r="FC25" s="37">
        <v>0</v>
      </c>
      <c r="FD25" s="37">
        <v>0</v>
      </c>
      <c r="FE25" s="37">
        <v>0</v>
      </c>
      <c r="FF25" s="44">
        <f t="shared" si="44"/>
        <v>0</v>
      </c>
      <c r="FG25" s="37">
        <v>0</v>
      </c>
      <c r="FH25" s="37">
        <v>0</v>
      </c>
      <c r="FI25" s="37">
        <v>0</v>
      </c>
      <c r="FJ25" s="35">
        <f t="shared" si="45"/>
        <v>0</v>
      </c>
      <c r="FK25" s="37"/>
      <c r="FL25" s="37"/>
      <c r="FM25" s="45"/>
    </row>
    <row r="26" spans="1:169" x14ac:dyDescent="0.35">
      <c r="A26" s="32">
        <f t="shared" si="48"/>
        <v>9</v>
      </c>
      <c r="B26" s="33" t="s">
        <v>169</v>
      </c>
      <c r="C26" s="34" t="s">
        <v>170</v>
      </c>
      <c r="D26" s="35">
        <f t="shared" si="35"/>
        <v>37932</v>
      </c>
      <c r="E26" s="36">
        <f t="shared" si="5"/>
        <v>0</v>
      </c>
      <c r="F26" s="37">
        <f t="shared" si="6"/>
        <v>0</v>
      </c>
      <c r="G26" s="37">
        <f t="shared" si="3"/>
        <v>0</v>
      </c>
      <c r="H26" s="37">
        <f t="shared" si="3"/>
        <v>0</v>
      </c>
      <c r="I26" s="37">
        <f t="shared" si="7"/>
        <v>0</v>
      </c>
      <c r="J26" s="36">
        <f t="shared" si="8"/>
        <v>0</v>
      </c>
      <c r="K26" s="37">
        <v>0</v>
      </c>
      <c r="L26" s="37">
        <v>0</v>
      </c>
      <c r="M26" s="37">
        <v>0</v>
      </c>
      <c r="N26" s="37">
        <v>0</v>
      </c>
      <c r="O26" s="36">
        <f t="shared" si="9"/>
        <v>0</v>
      </c>
      <c r="P26" s="37">
        <v>0</v>
      </c>
      <c r="Q26" s="37">
        <v>0</v>
      </c>
      <c r="R26" s="37">
        <v>0</v>
      </c>
      <c r="S26" s="37"/>
      <c r="T26" s="37"/>
      <c r="U26" s="37">
        <f>[4]Итого!U20</f>
        <v>0</v>
      </c>
      <c r="V26" s="37"/>
      <c r="W26" s="36">
        <f t="shared" si="36"/>
        <v>0</v>
      </c>
      <c r="X26" s="52">
        <v>0</v>
      </c>
      <c r="Y26" s="52">
        <v>0</v>
      </c>
      <c r="Z26" s="52">
        <v>0</v>
      </c>
      <c r="AA26" s="36">
        <f t="shared" si="37"/>
        <v>0</v>
      </c>
      <c r="AB26" s="37">
        <v>0</v>
      </c>
      <c r="AC26" s="37">
        <v>0</v>
      </c>
      <c r="AD26" s="36">
        <f t="shared" si="38"/>
        <v>0</v>
      </c>
      <c r="AE26" s="37">
        <v>0</v>
      </c>
      <c r="AF26" s="37">
        <v>0</v>
      </c>
      <c r="AG26" s="37">
        <v>0</v>
      </c>
      <c r="AH26" s="37">
        <v>0</v>
      </c>
      <c r="AI26" s="37">
        <f>'[1]Дисп ВН_2 этап_2022 год'!M16</f>
        <v>0</v>
      </c>
      <c r="AJ26" s="37"/>
      <c r="AK26" s="36">
        <f t="shared" si="13"/>
        <v>0</v>
      </c>
      <c r="AL26" s="37">
        <v>0</v>
      </c>
      <c r="AM26" s="37">
        <v>0</v>
      </c>
      <c r="AN26" s="37">
        <v>37932</v>
      </c>
      <c r="AO26" s="37">
        <v>0</v>
      </c>
      <c r="AP26" s="38">
        <f t="shared" si="14"/>
        <v>15458</v>
      </c>
      <c r="AQ26" s="37"/>
      <c r="AR26" s="37">
        <v>0</v>
      </c>
      <c r="AS26" s="39">
        <v>15458</v>
      </c>
      <c r="AT26" s="38">
        <f t="shared" si="46"/>
        <v>307256</v>
      </c>
      <c r="AU26" s="36">
        <f t="shared" si="47"/>
        <v>0</v>
      </c>
      <c r="AV26" s="36">
        <v>0</v>
      </c>
      <c r="AW26" s="37">
        <v>0</v>
      </c>
      <c r="AX26" s="37">
        <v>0</v>
      </c>
      <c r="AY26" s="37">
        <v>0</v>
      </c>
      <c r="AZ26" s="37">
        <v>0</v>
      </c>
      <c r="BA26" s="37">
        <v>0</v>
      </c>
      <c r="BB26" s="37">
        <v>307256</v>
      </c>
      <c r="BC26" s="40">
        <f t="shared" si="16"/>
        <v>0</v>
      </c>
      <c r="BD26" s="37">
        <v>0</v>
      </c>
      <c r="BE26" s="37">
        <v>0</v>
      </c>
      <c r="BF26" s="41">
        <f t="shared" si="17"/>
        <v>6085</v>
      </c>
      <c r="BG26" s="37">
        <v>6085</v>
      </c>
      <c r="BH26" s="37">
        <v>0</v>
      </c>
      <c r="BI26" s="37">
        <v>0</v>
      </c>
      <c r="BJ26" s="37">
        <v>0</v>
      </c>
      <c r="BK26" s="41">
        <f t="shared" si="18"/>
        <v>0</v>
      </c>
      <c r="BL26" s="37">
        <v>0</v>
      </c>
      <c r="BM26" s="37">
        <v>0</v>
      </c>
      <c r="BN26" s="37">
        <v>0</v>
      </c>
      <c r="BO26" s="41">
        <f t="shared" si="19"/>
        <v>0</v>
      </c>
      <c r="BP26" s="37">
        <f>'[2]Эндоскопия_расчет (V+расх)'!D14</f>
        <v>0</v>
      </c>
      <c r="BQ26" s="37">
        <f>'[2]Эндоскопия_расчет (V+расх)'!C14-BP26</f>
        <v>0</v>
      </c>
      <c r="BR26" s="37"/>
      <c r="BS26" s="37"/>
      <c r="BT26" s="37">
        <v>0</v>
      </c>
      <c r="BU26" s="37"/>
      <c r="BV26" s="37"/>
      <c r="BW26" s="37"/>
      <c r="BX26" s="35">
        <f t="shared" si="20"/>
        <v>0</v>
      </c>
      <c r="BY26" s="38">
        <f t="shared" si="39"/>
        <v>0</v>
      </c>
      <c r="BZ26" s="37">
        <v>0</v>
      </c>
      <c r="CA26" s="37">
        <v>0</v>
      </c>
      <c r="CB26" s="37">
        <v>0</v>
      </c>
      <c r="CC26" s="37">
        <v>0</v>
      </c>
      <c r="CD26" s="42">
        <v>0</v>
      </c>
      <c r="CE26" s="37"/>
      <c r="CF26" s="37">
        <v>0</v>
      </c>
      <c r="CG26" s="37">
        <v>0</v>
      </c>
      <c r="CH26" s="37">
        <v>0</v>
      </c>
      <c r="CI26" s="37">
        <v>0</v>
      </c>
      <c r="CJ26" s="37">
        <v>0</v>
      </c>
      <c r="CK26" s="37">
        <v>0</v>
      </c>
      <c r="CL26" s="37">
        <v>0</v>
      </c>
      <c r="CM26" s="37">
        <v>0</v>
      </c>
      <c r="CN26" s="37">
        <v>0</v>
      </c>
      <c r="CO26" s="37">
        <v>0</v>
      </c>
      <c r="CP26" s="37">
        <v>0</v>
      </c>
      <c r="CQ26" s="37">
        <v>0</v>
      </c>
      <c r="CR26" s="37">
        <v>0</v>
      </c>
      <c r="CS26" s="37">
        <v>0</v>
      </c>
      <c r="CT26" s="37">
        <v>0</v>
      </c>
      <c r="CU26" s="37"/>
      <c r="CV26" s="37">
        <v>0</v>
      </c>
      <c r="CW26" s="37">
        <v>0</v>
      </c>
      <c r="CX26" s="37">
        <v>0</v>
      </c>
      <c r="CY26" s="37">
        <v>0</v>
      </c>
      <c r="CZ26" s="37">
        <v>0</v>
      </c>
      <c r="DA26" s="37">
        <v>0</v>
      </c>
      <c r="DB26" s="37">
        <v>0</v>
      </c>
      <c r="DC26" s="37">
        <v>0</v>
      </c>
      <c r="DD26" s="37">
        <v>0</v>
      </c>
      <c r="DE26" s="37">
        <v>0</v>
      </c>
      <c r="DF26" s="37">
        <v>0</v>
      </c>
      <c r="DG26" s="37">
        <v>0</v>
      </c>
      <c r="DH26" s="37">
        <v>0</v>
      </c>
      <c r="DI26" s="37">
        <v>0</v>
      </c>
      <c r="DJ26" s="37">
        <v>0</v>
      </c>
      <c r="DK26" s="37">
        <v>0</v>
      </c>
      <c r="DL26" s="37">
        <v>0</v>
      </c>
      <c r="DM26" s="37">
        <v>0</v>
      </c>
      <c r="DN26" s="37"/>
      <c r="DO26" s="37">
        <v>0</v>
      </c>
      <c r="DP26" s="37"/>
      <c r="DQ26" s="43">
        <f t="shared" si="40"/>
        <v>0</v>
      </c>
      <c r="DR26" s="43">
        <f>'[3]ВМП УФ'!D26</f>
        <v>0</v>
      </c>
      <c r="DS26" s="43">
        <f t="shared" si="41"/>
        <v>0</v>
      </c>
      <c r="DT26" s="37"/>
      <c r="DU26" s="35">
        <f t="shared" si="42"/>
        <v>0</v>
      </c>
      <c r="DV26" s="38">
        <f t="shared" si="43"/>
        <v>0</v>
      </c>
      <c r="DW26" s="36">
        <v>0</v>
      </c>
      <c r="DX26" s="37">
        <v>0</v>
      </c>
      <c r="DY26" s="37">
        <v>0</v>
      </c>
      <c r="DZ26" s="37">
        <v>0</v>
      </c>
      <c r="EA26" s="36">
        <v>0</v>
      </c>
      <c r="EB26" s="37"/>
      <c r="EC26" s="37">
        <v>0</v>
      </c>
      <c r="ED26" s="37">
        <v>0</v>
      </c>
      <c r="EE26" s="37">
        <v>0</v>
      </c>
      <c r="EF26" s="37">
        <v>0</v>
      </c>
      <c r="EG26" s="37">
        <v>0</v>
      </c>
      <c r="EH26" s="37">
        <v>0</v>
      </c>
      <c r="EI26" s="37">
        <v>0</v>
      </c>
      <c r="EJ26" s="37">
        <v>0</v>
      </c>
      <c r="EK26" s="37">
        <v>0</v>
      </c>
      <c r="EL26" s="36">
        <v>0</v>
      </c>
      <c r="EM26" s="37">
        <v>0</v>
      </c>
      <c r="EN26" s="36">
        <v>0</v>
      </c>
      <c r="EO26" s="37">
        <v>0</v>
      </c>
      <c r="EP26" s="37">
        <v>0</v>
      </c>
      <c r="EQ26" s="37">
        <v>0</v>
      </c>
      <c r="ER26" s="37">
        <v>0</v>
      </c>
      <c r="ES26" s="37">
        <v>0</v>
      </c>
      <c r="ET26" s="37">
        <v>0</v>
      </c>
      <c r="EU26" s="37">
        <v>0</v>
      </c>
      <c r="EV26" s="37">
        <v>0</v>
      </c>
      <c r="EW26" s="37">
        <v>0</v>
      </c>
      <c r="EX26" s="37">
        <v>0</v>
      </c>
      <c r="EY26" s="37">
        <v>0</v>
      </c>
      <c r="EZ26" s="37">
        <v>0</v>
      </c>
      <c r="FA26" s="37">
        <v>0</v>
      </c>
      <c r="FB26" s="37">
        <v>0</v>
      </c>
      <c r="FC26" s="37">
        <v>0</v>
      </c>
      <c r="FD26" s="37">
        <v>0</v>
      </c>
      <c r="FE26" s="37">
        <v>0</v>
      </c>
      <c r="FF26" s="44">
        <f t="shared" si="44"/>
        <v>0</v>
      </c>
      <c r="FG26" s="37">
        <v>0</v>
      </c>
      <c r="FH26" s="37">
        <v>0</v>
      </c>
      <c r="FI26" s="37">
        <v>0</v>
      </c>
      <c r="FJ26" s="35">
        <f t="shared" si="45"/>
        <v>0</v>
      </c>
      <c r="FK26" s="37"/>
      <c r="FL26" s="37"/>
      <c r="FM26" s="45"/>
    </row>
    <row r="27" spans="1:169" x14ac:dyDescent="0.35">
      <c r="A27" s="32">
        <f t="shared" si="48"/>
        <v>10</v>
      </c>
      <c r="B27" s="33" t="s">
        <v>171</v>
      </c>
      <c r="C27" s="34" t="s">
        <v>172</v>
      </c>
      <c r="D27" s="35">
        <f t="shared" si="35"/>
        <v>92475</v>
      </c>
      <c r="E27" s="36">
        <f t="shared" si="5"/>
        <v>92475</v>
      </c>
      <c r="F27" s="37">
        <f t="shared" si="6"/>
        <v>4670</v>
      </c>
      <c r="G27" s="37">
        <f t="shared" si="3"/>
        <v>0</v>
      </c>
      <c r="H27" s="37">
        <f t="shared" si="3"/>
        <v>87805</v>
      </c>
      <c r="I27" s="37">
        <f t="shared" si="7"/>
        <v>0</v>
      </c>
      <c r="J27" s="36">
        <f t="shared" si="8"/>
        <v>58418</v>
      </c>
      <c r="K27" s="37">
        <v>2480</v>
      </c>
      <c r="L27" s="37">
        <v>0</v>
      </c>
      <c r="M27" s="37">
        <v>55938</v>
      </c>
      <c r="N27" s="37">
        <v>0</v>
      </c>
      <c r="O27" s="36">
        <f t="shared" si="9"/>
        <v>34057</v>
      </c>
      <c r="P27" s="37">
        <v>2190</v>
      </c>
      <c r="Q27" s="37">
        <v>0</v>
      </c>
      <c r="R27" s="37">
        <v>31867</v>
      </c>
      <c r="S27" s="37"/>
      <c r="T27" s="37"/>
      <c r="U27" s="37">
        <f>[4]Итого!U21</f>
        <v>0</v>
      </c>
      <c r="V27" s="37"/>
      <c r="W27" s="36">
        <f t="shared" si="36"/>
        <v>0</v>
      </c>
      <c r="X27" s="52">
        <v>0</v>
      </c>
      <c r="Y27" s="52">
        <v>0</v>
      </c>
      <c r="Z27" s="52">
        <v>0</v>
      </c>
      <c r="AA27" s="36">
        <f t="shared" si="37"/>
        <v>0</v>
      </c>
      <c r="AB27" s="37">
        <v>0</v>
      </c>
      <c r="AC27" s="37">
        <v>0</v>
      </c>
      <c r="AD27" s="36">
        <f t="shared" si="38"/>
        <v>0</v>
      </c>
      <c r="AE27" s="37">
        <v>0</v>
      </c>
      <c r="AF27" s="37">
        <v>0</v>
      </c>
      <c r="AG27" s="37">
        <v>0</v>
      </c>
      <c r="AH27" s="37">
        <v>0</v>
      </c>
      <c r="AI27" s="37">
        <f>'[1]Дисп ВН_2 этап_2022 год'!M17</f>
        <v>0</v>
      </c>
      <c r="AJ27" s="37"/>
      <c r="AK27" s="36">
        <f t="shared" si="13"/>
        <v>0</v>
      </c>
      <c r="AL27" s="37">
        <v>0</v>
      </c>
      <c r="AM27" s="37">
        <v>0</v>
      </c>
      <c r="AN27" s="37">
        <v>0</v>
      </c>
      <c r="AO27" s="37">
        <v>0</v>
      </c>
      <c r="AP27" s="38">
        <f t="shared" si="14"/>
        <v>0</v>
      </c>
      <c r="AQ27" s="37"/>
      <c r="AR27" s="37">
        <v>0</v>
      </c>
      <c r="AS27" s="37">
        <v>0</v>
      </c>
      <c r="AT27" s="38">
        <f t="shared" si="46"/>
        <v>48155</v>
      </c>
      <c r="AU27" s="36">
        <f t="shared" si="47"/>
        <v>48155</v>
      </c>
      <c r="AV27" s="36">
        <v>0</v>
      </c>
      <c r="AW27" s="37">
        <v>0</v>
      </c>
      <c r="AX27" s="37">
        <v>0</v>
      </c>
      <c r="AY27" s="37">
        <v>48155</v>
      </c>
      <c r="AZ27" s="37">
        <v>0</v>
      </c>
      <c r="BA27" s="37">
        <v>0</v>
      </c>
      <c r="BB27" s="37">
        <v>0</v>
      </c>
      <c r="BC27" s="40">
        <f t="shared" si="16"/>
        <v>0</v>
      </c>
      <c r="BD27" s="37">
        <v>0</v>
      </c>
      <c r="BE27" s="37">
        <v>0</v>
      </c>
      <c r="BF27" s="41">
        <f t="shared" si="17"/>
        <v>0</v>
      </c>
      <c r="BG27" s="37">
        <v>0</v>
      </c>
      <c r="BH27" s="37">
        <v>0</v>
      </c>
      <c r="BI27" s="37">
        <v>0</v>
      </c>
      <c r="BJ27" s="37">
        <v>0</v>
      </c>
      <c r="BK27" s="41">
        <f t="shared" si="18"/>
        <v>0</v>
      </c>
      <c r="BL27" s="37">
        <v>0</v>
      </c>
      <c r="BM27" s="37">
        <v>0</v>
      </c>
      <c r="BN27" s="37">
        <v>21000</v>
      </c>
      <c r="BO27" s="41">
        <f t="shared" si="19"/>
        <v>0</v>
      </c>
      <c r="BP27" s="37">
        <f>'[2]Эндоскопия_расчет (V+расх)'!D15</f>
        <v>0</v>
      </c>
      <c r="BQ27" s="37">
        <f>'[2]Эндоскопия_расчет (V+расх)'!C15-BP27</f>
        <v>0</v>
      </c>
      <c r="BR27" s="37"/>
      <c r="BS27" s="37"/>
      <c r="BT27" s="37">
        <v>0</v>
      </c>
      <c r="BU27" s="37"/>
      <c r="BV27" s="37"/>
      <c r="BW27" s="37"/>
      <c r="BX27" s="35">
        <f>ROUND((BZ27-CA27)*BZ$5+CA27*CA$5+CB27*CB$5+CC27*CC$5+CD27*CD$5+CF27*CF$5+CG27*CG$5+CH27*CH$5+CI27*CI$5+CJ27*CJ$5+CK27*CK$5+CL27*CL$5+CN27*CN$5+CO27*CO$5+CP27*CP$5+CQ27*CQ$5+CR27*CR$5+CS27*CS$5+CT27*CT$5+CV27*CV$5+CW27*CW$5+CX27*CX$5+CY27*CY$5+CZ27*CZ$5+DA27*DA$5+DB27*DB$5+DC27*DC$5+DD27*DD$5+DE27*DE$5+DF27*DF$5+DG27*DG$5+DH27*DH$5+DI27*DI$5+DJ27*DJ$5+DK27*DK$5+DL27*DL$5+DM27*DM$5+DO27*DO$5,0)</f>
        <v>39539</v>
      </c>
      <c r="BY27" s="38">
        <f t="shared" si="39"/>
        <v>7060</v>
      </c>
      <c r="BZ27" s="37">
        <v>7060</v>
      </c>
      <c r="CA27" s="37">
        <v>7057</v>
      </c>
      <c r="CB27" s="37">
        <v>0</v>
      </c>
      <c r="CC27" s="37">
        <v>0</v>
      </c>
      <c r="CD27" s="42">
        <v>0</v>
      </c>
      <c r="CE27" s="37"/>
      <c r="CF27" s="37">
        <v>0</v>
      </c>
      <c r="CG27" s="37">
        <v>0</v>
      </c>
      <c r="CH27" s="37">
        <v>0</v>
      </c>
      <c r="CI27" s="37">
        <v>0</v>
      </c>
      <c r="CJ27" s="37">
        <v>0</v>
      </c>
      <c r="CK27" s="37">
        <v>0</v>
      </c>
      <c r="CL27" s="37">
        <v>0</v>
      </c>
      <c r="CM27" s="37">
        <v>0</v>
      </c>
      <c r="CN27" s="37">
        <v>0</v>
      </c>
      <c r="CO27" s="37">
        <v>0</v>
      </c>
      <c r="CP27" s="37">
        <v>0</v>
      </c>
      <c r="CQ27" s="37">
        <v>0</v>
      </c>
      <c r="CR27" s="37">
        <v>0</v>
      </c>
      <c r="CS27" s="37">
        <v>0</v>
      </c>
      <c r="CT27" s="37">
        <v>0</v>
      </c>
      <c r="CU27" s="37"/>
      <c r="CV27" s="37">
        <v>0</v>
      </c>
      <c r="CW27" s="37">
        <v>0</v>
      </c>
      <c r="CX27" s="37">
        <v>0</v>
      </c>
      <c r="CY27" s="37">
        <v>0</v>
      </c>
      <c r="CZ27" s="37">
        <v>0</v>
      </c>
      <c r="DA27" s="37">
        <v>0</v>
      </c>
      <c r="DB27" s="37">
        <v>0</v>
      </c>
      <c r="DC27" s="37">
        <v>0</v>
      </c>
      <c r="DD27" s="37">
        <v>0</v>
      </c>
      <c r="DE27" s="37">
        <v>0</v>
      </c>
      <c r="DF27" s="37">
        <v>0</v>
      </c>
      <c r="DG27" s="37">
        <v>0</v>
      </c>
      <c r="DH27" s="37">
        <v>0</v>
      </c>
      <c r="DI27" s="37">
        <v>0</v>
      </c>
      <c r="DJ27" s="37">
        <v>0</v>
      </c>
      <c r="DK27" s="37">
        <v>0</v>
      </c>
      <c r="DL27" s="37">
        <v>0</v>
      </c>
      <c r="DM27" s="37">
        <v>0</v>
      </c>
      <c r="DN27" s="37"/>
      <c r="DO27" s="37">
        <v>0</v>
      </c>
      <c r="DP27" s="37"/>
      <c r="DQ27" s="43">
        <f t="shared" si="40"/>
        <v>7060</v>
      </c>
      <c r="DR27" s="43">
        <f>'[3]ВМП УФ'!D27</f>
        <v>0</v>
      </c>
      <c r="DS27" s="43">
        <f t="shared" si="41"/>
        <v>7060</v>
      </c>
      <c r="DT27" s="37"/>
      <c r="DU27" s="35">
        <f t="shared" si="42"/>
        <v>9400</v>
      </c>
      <c r="DV27" s="38">
        <f t="shared" si="43"/>
        <v>1093</v>
      </c>
      <c r="DW27" s="36">
        <v>1093</v>
      </c>
      <c r="DX27" s="37">
        <v>0</v>
      </c>
      <c r="DY27" s="37">
        <v>0</v>
      </c>
      <c r="DZ27" s="37">
        <v>0</v>
      </c>
      <c r="EA27" s="36">
        <v>0</v>
      </c>
      <c r="EB27" s="37"/>
      <c r="EC27" s="37">
        <v>0</v>
      </c>
      <c r="ED27" s="37">
        <v>0</v>
      </c>
      <c r="EE27" s="37">
        <v>0</v>
      </c>
      <c r="EF27" s="37">
        <v>0</v>
      </c>
      <c r="EG27" s="37">
        <v>0</v>
      </c>
      <c r="EH27" s="37">
        <v>0</v>
      </c>
      <c r="EI27" s="37">
        <v>0</v>
      </c>
      <c r="EJ27" s="37">
        <v>0</v>
      </c>
      <c r="EK27" s="37">
        <v>0</v>
      </c>
      <c r="EL27" s="36">
        <v>0</v>
      </c>
      <c r="EM27" s="37">
        <v>0</v>
      </c>
      <c r="EN27" s="36">
        <v>0</v>
      </c>
      <c r="EO27" s="37">
        <v>0</v>
      </c>
      <c r="EP27" s="37">
        <v>0</v>
      </c>
      <c r="EQ27" s="37">
        <v>0</v>
      </c>
      <c r="ER27" s="37">
        <v>0</v>
      </c>
      <c r="ES27" s="37">
        <v>0</v>
      </c>
      <c r="ET27" s="37">
        <v>0</v>
      </c>
      <c r="EU27" s="37">
        <v>0</v>
      </c>
      <c r="EV27" s="37">
        <v>0</v>
      </c>
      <c r="EW27" s="37">
        <v>0</v>
      </c>
      <c r="EX27" s="37">
        <v>0</v>
      </c>
      <c r="EY27" s="37">
        <v>0</v>
      </c>
      <c r="EZ27" s="37">
        <v>0</v>
      </c>
      <c r="FA27" s="37">
        <v>0</v>
      </c>
      <c r="FB27" s="37">
        <v>0</v>
      </c>
      <c r="FC27" s="37">
        <v>0</v>
      </c>
      <c r="FD27" s="37">
        <v>0</v>
      </c>
      <c r="FE27" s="37">
        <v>0</v>
      </c>
      <c r="FF27" s="44">
        <f t="shared" si="44"/>
        <v>0</v>
      </c>
      <c r="FG27" s="37">
        <v>0</v>
      </c>
      <c r="FH27" s="37">
        <v>0</v>
      </c>
      <c r="FI27" s="37">
        <v>0</v>
      </c>
      <c r="FJ27" s="35">
        <f t="shared" si="45"/>
        <v>1093</v>
      </c>
      <c r="FK27" s="37"/>
      <c r="FL27" s="37"/>
      <c r="FM27" s="45"/>
    </row>
    <row r="28" spans="1:169" x14ac:dyDescent="0.35">
      <c r="A28" s="32">
        <f t="shared" si="48"/>
        <v>11</v>
      </c>
      <c r="B28" s="33" t="s">
        <v>173</v>
      </c>
      <c r="C28" s="34" t="s">
        <v>174</v>
      </c>
      <c r="D28" s="35">
        <f t="shared" si="35"/>
        <v>442083</v>
      </c>
      <c r="E28" s="36">
        <f t="shared" si="5"/>
        <v>340615</v>
      </c>
      <c r="F28" s="37">
        <f t="shared" si="6"/>
        <v>0</v>
      </c>
      <c r="G28" s="37">
        <f t="shared" si="3"/>
        <v>231300</v>
      </c>
      <c r="H28" s="37">
        <f t="shared" si="3"/>
        <v>109315</v>
      </c>
      <c r="I28" s="37">
        <f t="shared" si="7"/>
        <v>0</v>
      </c>
      <c r="J28" s="36">
        <f t="shared" si="8"/>
        <v>99841</v>
      </c>
      <c r="K28" s="37">
        <v>0</v>
      </c>
      <c r="L28" s="37">
        <v>30200</v>
      </c>
      <c r="M28" s="37">
        <v>69641</v>
      </c>
      <c r="N28" s="37">
        <v>0</v>
      </c>
      <c r="O28" s="36">
        <f t="shared" si="9"/>
        <v>240774</v>
      </c>
      <c r="P28" s="37">
        <v>0</v>
      </c>
      <c r="Q28" s="37">
        <v>201100</v>
      </c>
      <c r="R28" s="37">
        <v>39674</v>
      </c>
      <c r="S28" s="37"/>
      <c r="T28" s="37"/>
      <c r="U28" s="37">
        <f>[4]Итого!U22</f>
        <v>0</v>
      </c>
      <c r="V28" s="51">
        <f>E28+S28+AI28+T28</f>
        <v>340615</v>
      </c>
      <c r="W28" s="36">
        <f t="shared" si="36"/>
        <v>0</v>
      </c>
      <c r="X28" s="52">
        <v>0</v>
      </c>
      <c r="Y28" s="52">
        <v>0</v>
      </c>
      <c r="Z28" s="52">
        <v>0</v>
      </c>
      <c r="AA28" s="36">
        <f t="shared" si="37"/>
        <v>91167</v>
      </c>
      <c r="AB28" s="37">
        <v>0</v>
      </c>
      <c r="AC28" s="37">
        <v>91167</v>
      </c>
      <c r="AD28" s="36">
        <f t="shared" si="38"/>
        <v>801</v>
      </c>
      <c r="AE28" s="37">
        <v>0</v>
      </c>
      <c r="AF28" s="37">
        <v>0</v>
      </c>
      <c r="AG28" s="37">
        <v>374</v>
      </c>
      <c r="AH28" s="37">
        <v>427</v>
      </c>
      <c r="AI28" s="37">
        <f>'[1]Дисп ВН_2 этап_2022 год'!M18</f>
        <v>0</v>
      </c>
      <c r="AJ28" s="37"/>
      <c r="AK28" s="36">
        <f t="shared" si="13"/>
        <v>9500</v>
      </c>
      <c r="AL28" s="37">
        <v>9017</v>
      </c>
      <c r="AM28" s="37">
        <v>483</v>
      </c>
      <c r="AN28" s="37">
        <v>0</v>
      </c>
      <c r="AO28" s="37">
        <v>0</v>
      </c>
      <c r="AP28" s="38">
        <f t="shared" si="14"/>
        <v>27159</v>
      </c>
      <c r="AQ28" s="39">
        <v>27159</v>
      </c>
      <c r="AR28" s="37">
        <v>0</v>
      </c>
      <c r="AS28" s="37">
        <v>0</v>
      </c>
      <c r="AT28" s="38">
        <f t="shared" si="46"/>
        <v>177285</v>
      </c>
      <c r="AU28" s="36">
        <f t="shared" si="47"/>
        <v>177285</v>
      </c>
      <c r="AV28" s="36"/>
      <c r="AW28" s="37">
        <v>0</v>
      </c>
      <c r="AX28" s="37">
        <v>124014</v>
      </c>
      <c r="AY28" s="37">
        <v>53271</v>
      </c>
      <c r="AZ28" s="37">
        <v>0</v>
      </c>
      <c r="BA28" s="51">
        <f>AU28</f>
        <v>177285</v>
      </c>
      <c r="BB28" s="37">
        <v>0</v>
      </c>
      <c r="BC28" s="40">
        <f t="shared" si="16"/>
        <v>0</v>
      </c>
      <c r="BD28" s="37">
        <v>0</v>
      </c>
      <c r="BE28" s="37">
        <v>0</v>
      </c>
      <c r="BF28" s="41">
        <f t="shared" si="17"/>
        <v>0</v>
      </c>
      <c r="BG28" s="37">
        <v>0</v>
      </c>
      <c r="BH28" s="37">
        <v>0</v>
      </c>
      <c r="BI28" s="37">
        <v>0</v>
      </c>
      <c r="BJ28" s="37">
        <v>0</v>
      </c>
      <c r="BK28" s="41">
        <f t="shared" si="18"/>
        <v>0</v>
      </c>
      <c r="BL28" s="37">
        <v>0</v>
      </c>
      <c r="BM28" s="37">
        <v>0</v>
      </c>
      <c r="BN28" s="37">
        <v>2272</v>
      </c>
      <c r="BO28" s="41">
        <f t="shared" si="19"/>
        <v>734</v>
      </c>
      <c r="BP28" s="37">
        <f>'[2]Эндоскопия_расчет (V+расх)'!D16</f>
        <v>0</v>
      </c>
      <c r="BQ28" s="37">
        <f>'[2]Эндоскопия_расчет (V+расх)'!C16-BP28</f>
        <v>734</v>
      </c>
      <c r="BR28" s="37"/>
      <c r="BS28" s="37"/>
      <c r="BT28" s="37">
        <v>0</v>
      </c>
      <c r="BU28" s="37"/>
      <c r="BV28" s="37"/>
      <c r="BW28" s="37">
        <v>500</v>
      </c>
      <c r="BX28" s="35">
        <f t="shared" si="20"/>
        <v>0</v>
      </c>
      <c r="BY28" s="38">
        <f t="shared" si="39"/>
        <v>0</v>
      </c>
      <c r="BZ28" s="37">
        <v>0</v>
      </c>
      <c r="CA28" s="37">
        <v>0</v>
      </c>
      <c r="CB28" s="37">
        <v>0</v>
      </c>
      <c r="CC28" s="37">
        <v>0</v>
      </c>
      <c r="CD28" s="42">
        <v>0</v>
      </c>
      <c r="CE28" s="37"/>
      <c r="CF28" s="37">
        <v>0</v>
      </c>
      <c r="CG28" s="37">
        <v>0</v>
      </c>
      <c r="CH28" s="37">
        <v>0</v>
      </c>
      <c r="CI28" s="37">
        <v>0</v>
      </c>
      <c r="CJ28" s="37">
        <v>0</v>
      </c>
      <c r="CK28" s="37">
        <v>0</v>
      </c>
      <c r="CL28" s="37">
        <v>0</v>
      </c>
      <c r="CM28" s="37">
        <v>0</v>
      </c>
      <c r="CN28" s="37">
        <v>0</v>
      </c>
      <c r="CO28" s="37">
        <v>0</v>
      </c>
      <c r="CP28" s="37">
        <v>0</v>
      </c>
      <c r="CQ28" s="37">
        <v>0</v>
      </c>
      <c r="CR28" s="37">
        <v>0</v>
      </c>
      <c r="CS28" s="37">
        <v>0</v>
      </c>
      <c r="CT28" s="37">
        <v>0</v>
      </c>
      <c r="CU28" s="37"/>
      <c r="CV28" s="37">
        <v>0</v>
      </c>
      <c r="CW28" s="37">
        <v>0</v>
      </c>
      <c r="CX28" s="37">
        <v>0</v>
      </c>
      <c r="CY28" s="37">
        <v>0</v>
      </c>
      <c r="CZ28" s="37">
        <v>0</v>
      </c>
      <c r="DA28" s="37">
        <v>0</v>
      </c>
      <c r="DB28" s="37">
        <v>0</v>
      </c>
      <c r="DC28" s="37">
        <v>0</v>
      </c>
      <c r="DD28" s="37">
        <v>0</v>
      </c>
      <c r="DE28" s="37">
        <v>0</v>
      </c>
      <c r="DF28" s="37">
        <v>0</v>
      </c>
      <c r="DG28" s="37">
        <v>0</v>
      </c>
      <c r="DH28" s="37">
        <v>0</v>
      </c>
      <c r="DI28" s="37">
        <v>0</v>
      </c>
      <c r="DJ28" s="37">
        <v>0</v>
      </c>
      <c r="DK28" s="37">
        <v>0</v>
      </c>
      <c r="DL28" s="37">
        <v>0</v>
      </c>
      <c r="DM28" s="37">
        <v>0</v>
      </c>
      <c r="DN28" s="37"/>
      <c r="DO28" s="37">
        <v>0</v>
      </c>
      <c r="DP28" s="37"/>
      <c r="DQ28" s="43">
        <f t="shared" si="40"/>
        <v>0</v>
      </c>
      <c r="DR28" s="43">
        <f>'[3]ВМП УФ'!D28</f>
        <v>0</v>
      </c>
      <c r="DS28" s="43">
        <f t="shared" si="41"/>
        <v>0</v>
      </c>
      <c r="DT28" s="37"/>
      <c r="DU28" s="35">
        <f t="shared" si="42"/>
        <v>9434</v>
      </c>
      <c r="DV28" s="38">
        <f t="shared" si="43"/>
        <v>1097</v>
      </c>
      <c r="DW28" s="36">
        <v>0</v>
      </c>
      <c r="DX28" s="37">
        <v>0</v>
      </c>
      <c r="DY28" s="37">
        <v>6</v>
      </c>
      <c r="DZ28" s="37">
        <v>0</v>
      </c>
      <c r="EA28" s="36">
        <v>0</v>
      </c>
      <c r="EB28" s="37"/>
      <c r="EC28" s="37">
        <v>0</v>
      </c>
      <c r="ED28" s="37">
        <v>0</v>
      </c>
      <c r="EE28" s="37">
        <v>0</v>
      </c>
      <c r="EF28" s="37">
        <v>0</v>
      </c>
      <c r="EG28" s="37">
        <v>0</v>
      </c>
      <c r="EH28" s="37">
        <v>0</v>
      </c>
      <c r="EI28" s="37">
        <v>0</v>
      </c>
      <c r="EJ28" s="37">
        <v>1086</v>
      </c>
      <c r="EK28" s="37">
        <v>0</v>
      </c>
      <c r="EL28" s="36">
        <v>0</v>
      </c>
      <c r="EM28" s="37">
        <v>0</v>
      </c>
      <c r="EN28" s="36">
        <v>0</v>
      </c>
      <c r="EO28" s="37">
        <v>0</v>
      </c>
      <c r="EP28" s="37">
        <v>0</v>
      </c>
      <c r="EQ28" s="37">
        <v>0</v>
      </c>
      <c r="ER28" s="37">
        <v>0</v>
      </c>
      <c r="ES28" s="37">
        <v>0</v>
      </c>
      <c r="ET28" s="37">
        <v>3</v>
      </c>
      <c r="EU28" s="37">
        <v>2</v>
      </c>
      <c r="EV28" s="37">
        <v>0</v>
      </c>
      <c r="EW28" s="37">
        <v>0</v>
      </c>
      <c r="EX28" s="37">
        <v>0</v>
      </c>
      <c r="EY28" s="37">
        <v>0</v>
      </c>
      <c r="EZ28" s="37">
        <v>0</v>
      </c>
      <c r="FA28" s="37">
        <v>0</v>
      </c>
      <c r="FB28" s="37">
        <v>0</v>
      </c>
      <c r="FC28" s="37">
        <v>0</v>
      </c>
      <c r="FD28" s="37">
        <v>0</v>
      </c>
      <c r="FE28" s="37"/>
      <c r="FF28" s="44">
        <f t="shared" si="44"/>
        <v>0</v>
      </c>
      <c r="FG28" s="37">
        <v>0</v>
      </c>
      <c r="FH28" s="37">
        <v>0</v>
      </c>
      <c r="FI28" s="37">
        <v>0</v>
      </c>
      <c r="FJ28" s="35">
        <f t="shared" si="45"/>
        <v>1097</v>
      </c>
      <c r="FK28" s="37"/>
      <c r="FL28" s="37"/>
      <c r="FM28" s="45"/>
    </row>
    <row r="29" spans="1:169" x14ac:dyDescent="0.35">
      <c r="A29" s="47"/>
      <c r="B29" s="48" t="s">
        <v>175</v>
      </c>
      <c r="C29" s="53"/>
      <c r="D29" s="50">
        <f>SUM(D23:D28)</f>
        <v>1123996</v>
      </c>
      <c r="E29" s="50">
        <f t="shared" ref="E29:BT29" si="49">SUM(E23:E28)</f>
        <v>625685</v>
      </c>
      <c r="F29" s="50">
        <f t="shared" si="49"/>
        <v>129559</v>
      </c>
      <c r="G29" s="50">
        <f t="shared" si="49"/>
        <v>231300</v>
      </c>
      <c r="H29" s="50">
        <f t="shared" si="49"/>
        <v>264826</v>
      </c>
      <c r="I29" s="50">
        <f t="shared" si="49"/>
        <v>0</v>
      </c>
      <c r="J29" s="50">
        <f t="shared" si="49"/>
        <v>261755</v>
      </c>
      <c r="K29" s="50">
        <f t="shared" si="49"/>
        <v>68794</v>
      </c>
      <c r="L29" s="50">
        <f t="shared" si="49"/>
        <v>30200</v>
      </c>
      <c r="M29" s="50">
        <f t="shared" si="49"/>
        <v>162761</v>
      </c>
      <c r="N29" s="50">
        <f t="shared" si="49"/>
        <v>0</v>
      </c>
      <c r="O29" s="50">
        <f t="shared" si="49"/>
        <v>363930</v>
      </c>
      <c r="P29" s="50">
        <f t="shared" si="49"/>
        <v>60765</v>
      </c>
      <c r="Q29" s="50">
        <f t="shared" si="49"/>
        <v>201100</v>
      </c>
      <c r="R29" s="50">
        <f t="shared" si="49"/>
        <v>102065</v>
      </c>
      <c r="S29" s="50">
        <f t="shared" si="49"/>
        <v>0</v>
      </c>
      <c r="T29" s="50">
        <f t="shared" si="49"/>
        <v>0</v>
      </c>
      <c r="U29" s="50">
        <f t="shared" si="49"/>
        <v>16399</v>
      </c>
      <c r="V29" s="50">
        <f t="shared" si="49"/>
        <v>573690</v>
      </c>
      <c r="W29" s="50">
        <f t="shared" si="49"/>
        <v>111939</v>
      </c>
      <c r="X29" s="50">
        <f t="shared" si="49"/>
        <v>79323</v>
      </c>
      <c r="Y29" s="50">
        <f t="shared" si="49"/>
        <v>15521</v>
      </c>
      <c r="Z29" s="50">
        <f t="shared" si="49"/>
        <v>17095</v>
      </c>
      <c r="AA29" s="50">
        <f t="shared" si="49"/>
        <v>134478</v>
      </c>
      <c r="AB29" s="50">
        <f t="shared" si="49"/>
        <v>43311</v>
      </c>
      <c r="AC29" s="50">
        <f t="shared" si="49"/>
        <v>91167</v>
      </c>
      <c r="AD29" s="50">
        <f t="shared" si="49"/>
        <v>149972</v>
      </c>
      <c r="AE29" s="50">
        <f t="shared" si="49"/>
        <v>149171</v>
      </c>
      <c r="AF29" s="50">
        <f t="shared" si="49"/>
        <v>26300</v>
      </c>
      <c r="AG29" s="50">
        <f t="shared" si="49"/>
        <v>374</v>
      </c>
      <c r="AH29" s="50">
        <f t="shared" si="49"/>
        <v>427</v>
      </c>
      <c r="AI29" s="50">
        <f t="shared" si="49"/>
        <v>24081</v>
      </c>
      <c r="AJ29" s="50">
        <f t="shared" si="49"/>
        <v>0</v>
      </c>
      <c r="AK29" s="50">
        <f t="shared" si="49"/>
        <v>23510</v>
      </c>
      <c r="AL29" s="50">
        <f t="shared" si="49"/>
        <v>22412</v>
      </c>
      <c r="AM29" s="50">
        <f t="shared" si="49"/>
        <v>1098</v>
      </c>
      <c r="AN29" s="50">
        <f t="shared" si="49"/>
        <v>37932</v>
      </c>
      <c r="AO29" s="50">
        <f t="shared" si="49"/>
        <v>0</v>
      </c>
      <c r="AP29" s="50">
        <f>SUM(AP23:AP28)</f>
        <v>239600</v>
      </c>
      <c r="AQ29" s="50">
        <f t="shared" si="49"/>
        <v>181157</v>
      </c>
      <c r="AR29" s="50">
        <f t="shared" si="49"/>
        <v>42985</v>
      </c>
      <c r="AS29" s="50">
        <f t="shared" si="49"/>
        <v>15458</v>
      </c>
      <c r="AT29" s="50">
        <f t="shared" si="49"/>
        <v>951206</v>
      </c>
      <c r="AU29" s="50">
        <f t="shared" si="49"/>
        <v>643950</v>
      </c>
      <c r="AV29" s="50">
        <f t="shared" si="49"/>
        <v>0</v>
      </c>
      <c r="AW29" s="50">
        <f t="shared" si="49"/>
        <v>258422</v>
      </c>
      <c r="AX29" s="50">
        <f t="shared" si="49"/>
        <v>124014</v>
      </c>
      <c r="AY29" s="50">
        <f t="shared" si="49"/>
        <v>245065</v>
      </c>
      <c r="AZ29" s="50">
        <f t="shared" si="49"/>
        <v>16449</v>
      </c>
      <c r="BA29" s="50">
        <f t="shared" si="49"/>
        <v>584923</v>
      </c>
      <c r="BB29" s="50">
        <f t="shared" si="49"/>
        <v>307256</v>
      </c>
      <c r="BC29" s="50">
        <f t="shared" si="49"/>
        <v>0</v>
      </c>
      <c r="BD29" s="50">
        <f t="shared" si="49"/>
        <v>0</v>
      </c>
      <c r="BE29" s="50">
        <f t="shared" si="49"/>
        <v>0</v>
      </c>
      <c r="BF29" s="50">
        <f t="shared" si="49"/>
        <v>24392</v>
      </c>
      <c r="BG29" s="50">
        <f t="shared" si="49"/>
        <v>21286</v>
      </c>
      <c r="BH29" s="50">
        <f t="shared" si="49"/>
        <v>3106</v>
      </c>
      <c r="BI29" s="50">
        <f t="shared" si="49"/>
        <v>0</v>
      </c>
      <c r="BJ29" s="50">
        <f t="shared" si="49"/>
        <v>0</v>
      </c>
      <c r="BK29" s="50">
        <f t="shared" si="49"/>
        <v>0</v>
      </c>
      <c r="BL29" s="50">
        <f t="shared" si="49"/>
        <v>0</v>
      </c>
      <c r="BM29" s="50">
        <f t="shared" si="49"/>
        <v>0</v>
      </c>
      <c r="BN29" s="50">
        <f t="shared" si="49"/>
        <v>33465</v>
      </c>
      <c r="BO29" s="50">
        <f t="shared" si="49"/>
        <v>8929</v>
      </c>
      <c r="BP29" s="50">
        <f t="shared" si="49"/>
        <v>617</v>
      </c>
      <c r="BQ29" s="50">
        <f t="shared" si="49"/>
        <v>8312</v>
      </c>
      <c r="BR29" s="50">
        <f t="shared" si="49"/>
        <v>0</v>
      </c>
      <c r="BS29" s="50">
        <f t="shared" si="49"/>
        <v>0</v>
      </c>
      <c r="BT29" s="50">
        <f t="shared" si="49"/>
        <v>25901</v>
      </c>
      <c r="BU29" s="50">
        <f t="shared" ref="BU29:EG29" si="50">SUM(BU23:BU28)</f>
        <v>0</v>
      </c>
      <c r="BV29" s="50">
        <f t="shared" si="50"/>
        <v>0</v>
      </c>
      <c r="BW29" s="50">
        <f t="shared" si="50"/>
        <v>1525</v>
      </c>
      <c r="BX29" s="50">
        <f>SUM(BX23:BX28)</f>
        <v>465168</v>
      </c>
      <c r="BY29" s="50">
        <f t="shared" ref="BY29" si="51">SUM(BY23:BY28)</f>
        <v>47517</v>
      </c>
      <c r="BZ29" s="50">
        <f t="shared" si="50"/>
        <v>9183</v>
      </c>
      <c r="CA29" s="50">
        <f t="shared" si="50"/>
        <v>7282</v>
      </c>
      <c r="CB29" s="50">
        <f t="shared" si="50"/>
        <v>111</v>
      </c>
      <c r="CC29" s="50">
        <f t="shared" si="50"/>
        <v>1421</v>
      </c>
      <c r="CD29" s="50">
        <f t="shared" si="50"/>
        <v>541</v>
      </c>
      <c r="CE29" s="50">
        <f t="shared" si="50"/>
        <v>0</v>
      </c>
      <c r="CF29" s="50">
        <f t="shared" si="50"/>
        <v>57</v>
      </c>
      <c r="CG29" s="50">
        <f t="shared" si="50"/>
        <v>0</v>
      </c>
      <c r="CH29" s="50">
        <f t="shared" si="50"/>
        <v>0</v>
      </c>
      <c r="CI29" s="50">
        <f t="shared" si="50"/>
        <v>0</v>
      </c>
      <c r="CJ29" s="50">
        <f t="shared" si="50"/>
        <v>0</v>
      </c>
      <c r="CK29" s="50">
        <f t="shared" si="50"/>
        <v>0</v>
      </c>
      <c r="CL29" s="50">
        <f t="shared" si="50"/>
        <v>79</v>
      </c>
      <c r="CM29" s="50">
        <f t="shared" si="50"/>
        <v>0</v>
      </c>
      <c r="CN29" s="50">
        <f t="shared" si="50"/>
        <v>2484</v>
      </c>
      <c r="CO29" s="50">
        <f t="shared" si="50"/>
        <v>116</v>
      </c>
      <c r="CP29" s="50">
        <f t="shared" si="50"/>
        <v>2778</v>
      </c>
      <c r="CQ29" s="50">
        <f t="shared" si="50"/>
        <v>1567</v>
      </c>
      <c r="CR29" s="50">
        <f t="shared" si="50"/>
        <v>0</v>
      </c>
      <c r="CS29" s="50">
        <f t="shared" si="50"/>
        <v>184</v>
      </c>
      <c r="CT29" s="50">
        <f t="shared" si="50"/>
        <v>0</v>
      </c>
      <c r="CU29" s="50">
        <f t="shared" si="50"/>
        <v>0</v>
      </c>
      <c r="CV29" s="50">
        <f t="shared" si="50"/>
        <v>1447</v>
      </c>
      <c r="CW29" s="50">
        <f t="shared" si="50"/>
        <v>0</v>
      </c>
      <c r="CX29" s="50">
        <f t="shared" si="50"/>
        <v>0</v>
      </c>
      <c r="CY29" s="50">
        <f t="shared" si="50"/>
        <v>1107</v>
      </c>
      <c r="CZ29" s="50">
        <f t="shared" si="50"/>
        <v>53</v>
      </c>
      <c r="DA29" s="50">
        <f t="shared" si="50"/>
        <v>1581</v>
      </c>
      <c r="DB29" s="50">
        <f t="shared" si="50"/>
        <v>0</v>
      </c>
      <c r="DC29" s="50">
        <f t="shared" si="50"/>
        <v>12758</v>
      </c>
      <c r="DD29" s="50">
        <f t="shared" si="50"/>
        <v>10</v>
      </c>
      <c r="DE29" s="50">
        <f t="shared" si="50"/>
        <v>3022</v>
      </c>
      <c r="DF29" s="50">
        <f t="shared" si="50"/>
        <v>2218</v>
      </c>
      <c r="DG29" s="50">
        <f t="shared" si="50"/>
        <v>929</v>
      </c>
      <c r="DH29" s="50">
        <f t="shared" si="50"/>
        <v>1439</v>
      </c>
      <c r="DI29" s="50">
        <f t="shared" si="50"/>
        <v>0</v>
      </c>
      <c r="DJ29" s="50">
        <f t="shared" si="50"/>
        <v>0</v>
      </c>
      <c r="DK29" s="50">
        <f t="shared" si="50"/>
        <v>1657</v>
      </c>
      <c r="DL29" s="50">
        <f t="shared" si="50"/>
        <v>332</v>
      </c>
      <c r="DM29" s="50">
        <f t="shared" si="50"/>
        <v>2443</v>
      </c>
      <c r="DN29" s="50">
        <f t="shared" si="50"/>
        <v>488</v>
      </c>
      <c r="DO29" s="50">
        <f t="shared" si="50"/>
        <v>0</v>
      </c>
      <c r="DP29" s="50">
        <f t="shared" si="50"/>
        <v>0</v>
      </c>
      <c r="DQ29" s="50">
        <f t="shared" si="50"/>
        <v>45709</v>
      </c>
      <c r="DR29" s="50">
        <f t="shared" si="50"/>
        <v>1808</v>
      </c>
      <c r="DS29" s="50">
        <f t="shared" si="50"/>
        <v>45074</v>
      </c>
      <c r="DT29" s="50">
        <f t="shared" si="50"/>
        <v>263</v>
      </c>
      <c r="DU29" s="50">
        <f t="shared" si="50"/>
        <v>176370</v>
      </c>
      <c r="DV29" s="50">
        <f t="shared" si="50"/>
        <v>19990</v>
      </c>
      <c r="DW29" s="50">
        <f t="shared" si="50"/>
        <v>1101</v>
      </c>
      <c r="DX29" s="50">
        <f t="shared" si="50"/>
        <v>0</v>
      </c>
      <c r="DY29" s="50">
        <f t="shared" si="50"/>
        <v>6</v>
      </c>
      <c r="DZ29" s="50">
        <f t="shared" si="50"/>
        <v>1313</v>
      </c>
      <c r="EA29" s="50">
        <f t="shared" si="50"/>
        <v>0</v>
      </c>
      <c r="EB29" s="50">
        <f t="shared" si="50"/>
        <v>0</v>
      </c>
      <c r="EC29" s="50">
        <f t="shared" si="50"/>
        <v>0</v>
      </c>
      <c r="ED29" s="50">
        <f t="shared" si="50"/>
        <v>0</v>
      </c>
      <c r="EE29" s="50">
        <f t="shared" si="50"/>
        <v>0</v>
      </c>
      <c r="EF29" s="50">
        <f t="shared" si="50"/>
        <v>0</v>
      </c>
      <c r="EG29" s="50">
        <f t="shared" si="50"/>
        <v>3</v>
      </c>
      <c r="EH29" s="50">
        <f t="shared" ref="EH29:FL29" si="52">SUM(EH23:EH28)</f>
        <v>10598</v>
      </c>
      <c r="EI29" s="50">
        <f t="shared" si="52"/>
        <v>0</v>
      </c>
      <c r="EJ29" s="50">
        <f t="shared" si="52"/>
        <v>1610</v>
      </c>
      <c r="EK29" s="50">
        <f t="shared" si="52"/>
        <v>2348</v>
      </c>
      <c r="EL29" s="50">
        <f t="shared" si="52"/>
        <v>0</v>
      </c>
      <c r="EM29" s="50">
        <f t="shared" si="52"/>
        <v>0</v>
      </c>
      <c r="EN29" s="50">
        <f t="shared" si="52"/>
        <v>1627</v>
      </c>
      <c r="EO29" s="50">
        <f t="shared" si="52"/>
        <v>1627</v>
      </c>
      <c r="EP29" s="50">
        <f t="shared" si="52"/>
        <v>1627</v>
      </c>
      <c r="EQ29" s="50">
        <f t="shared" si="52"/>
        <v>0</v>
      </c>
      <c r="ER29" s="50">
        <f t="shared" si="52"/>
        <v>0</v>
      </c>
      <c r="ES29" s="50">
        <f t="shared" si="52"/>
        <v>0</v>
      </c>
      <c r="ET29" s="50">
        <f t="shared" si="52"/>
        <v>3</v>
      </c>
      <c r="EU29" s="50">
        <f t="shared" si="52"/>
        <v>89</v>
      </c>
      <c r="EV29" s="50">
        <f t="shared" si="52"/>
        <v>0</v>
      </c>
      <c r="EW29" s="50">
        <f t="shared" si="52"/>
        <v>26</v>
      </c>
      <c r="EX29" s="50">
        <f t="shared" si="52"/>
        <v>0</v>
      </c>
      <c r="EY29" s="50">
        <f t="shared" si="52"/>
        <v>333</v>
      </c>
      <c r="EZ29" s="50">
        <f t="shared" si="52"/>
        <v>0</v>
      </c>
      <c r="FA29" s="50">
        <f t="shared" si="52"/>
        <v>0</v>
      </c>
      <c r="FB29" s="50">
        <f t="shared" si="52"/>
        <v>0</v>
      </c>
      <c r="FC29" s="50">
        <f t="shared" si="52"/>
        <v>291</v>
      </c>
      <c r="FD29" s="50">
        <f t="shared" si="52"/>
        <v>78</v>
      </c>
      <c r="FE29" s="50">
        <f t="shared" si="52"/>
        <v>564</v>
      </c>
      <c r="FF29" s="50">
        <f t="shared" si="52"/>
        <v>0</v>
      </c>
      <c r="FG29" s="50">
        <f t="shared" si="52"/>
        <v>0</v>
      </c>
      <c r="FH29" s="50">
        <f t="shared" si="52"/>
        <v>0</v>
      </c>
      <c r="FI29" s="50">
        <f t="shared" si="52"/>
        <v>0</v>
      </c>
      <c r="FJ29" s="50">
        <f t="shared" si="52"/>
        <v>19426</v>
      </c>
      <c r="FK29" s="50">
        <f t="shared" si="52"/>
        <v>0</v>
      </c>
      <c r="FL29" s="50">
        <f t="shared" si="52"/>
        <v>0</v>
      </c>
      <c r="FM29" s="45"/>
    </row>
    <row r="30" spans="1:169" ht="25.5" customHeight="1" x14ac:dyDescent="0.35">
      <c r="A30" s="32">
        <f>A28+1</f>
        <v>12</v>
      </c>
      <c r="B30" s="33" t="s">
        <v>176</v>
      </c>
      <c r="C30" s="34" t="s">
        <v>177</v>
      </c>
      <c r="D30" s="35">
        <f t="shared" ref="D30:D32" si="53">E30+S30+T30+U30+AA30+AD30+AI30+AJ30+AK30+AN30+AO30+W30</f>
        <v>2529</v>
      </c>
      <c r="E30" s="36">
        <f t="shared" si="5"/>
        <v>0</v>
      </c>
      <c r="F30" s="37">
        <f t="shared" si="6"/>
        <v>0</v>
      </c>
      <c r="G30" s="37">
        <f t="shared" si="3"/>
        <v>0</v>
      </c>
      <c r="H30" s="37">
        <f t="shared" si="3"/>
        <v>0</v>
      </c>
      <c r="I30" s="37">
        <f t="shared" si="7"/>
        <v>0</v>
      </c>
      <c r="J30" s="36">
        <f t="shared" si="8"/>
        <v>0</v>
      </c>
      <c r="K30" s="37">
        <v>0</v>
      </c>
      <c r="L30" s="37">
        <v>0</v>
      </c>
      <c r="M30" s="37">
        <v>0</v>
      </c>
      <c r="N30" s="37">
        <v>0</v>
      </c>
      <c r="O30" s="36">
        <f t="shared" si="9"/>
        <v>0</v>
      </c>
      <c r="P30" s="37">
        <v>0</v>
      </c>
      <c r="Q30" s="37">
        <v>0</v>
      </c>
      <c r="R30" s="37">
        <v>0</v>
      </c>
      <c r="S30" s="37"/>
      <c r="T30" s="37"/>
      <c r="U30" s="37">
        <f>[4]Итого!U24</f>
        <v>0</v>
      </c>
      <c r="V30" s="37"/>
      <c r="W30" s="36">
        <f t="shared" ref="W30:W32" si="54">X30+Y30+Z30</f>
        <v>0</v>
      </c>
      <c r="X30" s="37">
        <v>0</v>
      </c>
      <c r="Y30" s="37">
        <v>0</v>
      </c>
      <c r="Z30" s="37">
        <v>0</v>
      </c>
      <c r="AA30" s="36">
        <f t="shared" ref="AA30:AA32" si="55">AB30+AC30</f>
        <v>0</v>
      </c>
      <c r="AB30" s="37">
        <v>0</v>
      </c>
      <c r="AC30" s="37">
        <v>0</v>
      </c>
      <c r="AD30" s="36">
        <f t="shared" ref="AD30:AD32" si="56">AE30+AG30+AH30</f>
        <v>0</v>
      </c>
      <c r="AE30" s="37">
        <v>0</v>
      </c>
      <c r="AF30" s="37">
        <v>0</v>
      </c>
      <c r="AG30" s="37">
        <v>0</v>
      </c>
      <c r="AH30" s="37">
        <v>0</v>
      </c>
      <c r="AI30" s="37">
        <f>'[1]Дисп ВН_2 этап_2022 год'!M20</f>
        <v>0</v>
      </c>
      <c r="AJ30" s="37"/>
      <c r="AK30" s="36">
        <f t="shared" si="13"/>
        <v>0</v>
      </c>
      <c r="AL30" s="37">
        <v>0</v>
      </c>
      <c r="AM30" s="37">
        <v>0</v>
      </c>
      <c r="AN30" s="37">
        <v>2529</v>
      </c>
      <c r="AO30" s="37">
        <v>0</v>
      </c>
      <c r="AP30" s="38">
        <f t="shared" si="14"/>
        <v>0</v>
      </c>
      <c r="AQ30" s="37"/>
      <c r="AR30" s="37">
        <v>0</v>
      </c>
      <c r="AS30" s="37">
        <v>0</v>
      </c>
      <c r="AT30" s="38">
        <f t="shared" ref="AT30:AT32" si="57">AU30+BB30+BC30</f>
        <v>48319</v>
      </c>
      <c r="AU30" s="36">
        <f t="shared" ref="AU30:AU32" si="58">SUM(AW30:AZ30)</f>
        <v>0</v>
      </c>
      <c r="AV30" s="36">
        <v>0</v>
      </c>
      <c r="AW30" s="37">
        <v>0</v>
      </c>
      <c r="AX30" s="37">
        <v>0</v>
      </c>
      <c r="AY30" s="37">
        <v>0</v>
      </c>
      <c r="AZ30" s="37">
        <v>0</v>
      </c>
      <c r="BA30" s="37">
        <v>0</v>
      </c>
      <c r="BB30" s="37">
        <v>48319</v>
      </c>
      <c r="BC30" s="40">
        <f t="shared" si="16"/>
        <v>0</v>
      </c>
      <c r="BD30" s="37">
        <v>0</v>
      </c>
      <c r="BE30" s="37">
        <v>0</v>
      </c>
      <c r="BF30" s="41">
        <f t="shared" si="17"/>
        <v>0</v>
      </c>
      <c r="BG30" s="37">
        <v>0</v>
      </c>
      <c r="BH30" s="37">
        <v>0</v>
      </c>
      <c r="BI30" s="37">
        <v>0</v>
      </c>
      <c r="BJ30" s="37">
        <v>0</v>
      </c>
      <c r="BK30" s="41">
        <f t="shared" si="18"/>
        <v>0</v>
      </c>
      <c r="BL30" s="37">
        <v>0</v>
      </c>
      <c r="BM30" s="37">
        <v>0</v>
      </c>
      <c r="BN30" s="37">
        <v>0</v>
      </c>
      <c r="BO30" s="41">
        <f t="shared" si="19"/>
        <v>0</v>
      </c>
      <c r="BP30" s="37">
        <f>'[2]Эндоскопия_расчет (V+расх)'!D18</f>
        <v>0</v>
      </c>
      <c r="BQ30" s="37">
        <f>'[2]Эндоскопия_расчет (V+расх)'!C18-BP30</f>
        <v>0</v>
      </c>
      <c r="BR30" s="37"/>
      <c r="BS30" s="37"/>
      <c r="BT30" s="37">
        <v>0</v>
      </c>
      <c r="BU30" s="37"/>
      <c r="BV30" s="37"/>
      <c r="BW30" s="37"/>
      <c r="BX30" s="35">
        <f t="shared" si="20"/>
        <v>0</v>
      </c>
      <c r="BY30" s="38">
        <f t="shared" ref="BY30:BY32" si="59">SUM(BZ30:DO30)-CA30-CE30-CU30-DN30-CM30</f>
        <v>0</v>
      </c>
      <c r="BZ30" s="37">
        <v>0</v>
      </c>
      <c r="CA30" s="37">
        <v>0</v>
      </c>
      <c r="CB30" s="37">
        <v>0</v>
      </c>
      <c r="CC30" s="37">
        <v>0</v>
      </c>
      <c r="CD30" s="42">
        <v>0</v>
      </c>
      <c r="CE30" s="37"/>
      <c r="CF30" s="37">
        <v>0</v>
      </c>
      <c r="CG30" s="37">
        <v>0</v>
      </c>
      <c r="CH30" s="37">
        <v>0</v>
      </c>
      <c r="CI30" s="37">
        <v>0</v>
      </c>
      <c r="CJ30" s="37">
        <v>0</v>
      </c>
      <c r="CK30" s="37">
        <v>0</v>
      </c>
      <c r="CL30" s="37">
        <v>0</v>
      </c>
      <c r="CM30" s="37">
        <v>0</v>
      </c>
      <c r="CN30" s="37">
        <v>0</v>
      </c>
      <c r="CO30" s="37">
        <v>0</v>
      </c>
      <c r="CP30" s="37">
        <v>0</v>
      </c>
      <c r="CQ30" s="37">
        <v>0</v>
      </c>
      <c r="CR30" s="37">
        <v>0</v>
      </c>
      <c r="CS30" s="37">
        <v>0</v>
      </c>
      <c r="CT30" s="37">
        <v>0</v>
      </c>
      <c r="CU30" s="37"/>
      <c r="CV30" s="37">
        <v>0</v>
      </c>
      <c r="CW30" s="37">
        <v>0</v>
      </c>
      <c r="CX30" s="37">
        <v>0</v>
      </c>
      <c r="CY30" s="37">
        <v>0</v>
      </c>
      <c r="CZ30" s="37">
        <v>0</v>
      </c>
      <c r="DA30" s="37">
        <v>0</v>
      </c>
      <c r="DB30" s="37">
        <v>0</v>
      </c>
      <c r="DC30" s="37">
        <v>0</v>
      </c>
      <c r="DD30" s="37">
        <v>0</v>
      </c>
      <c r="DE30" s="37">
        <v>0</v>
      </c>
      <c r="DF30" s="37">
        <v>0</v>
      </c>
      <c r="DG30" s="37">
        <v>0</v>
      </c>
      <c r="DH30" s="37">
        <v>0</v>
      </c>
      <c r="DI30" s="37">
        <v>0</v>
      </c>
      <c r="DJ30" s="37">
        <v>0</v>
      </c>
      <c r="DK30" s="37">
        <v>0</v>
      </c>
      <c r="DL30" s="37">
        <v>0</v>
      </c>
      <c r="DM30" s="37">
        <v>0</v>
      </c>
      <c r="DN30" s="37"/>
      <c r="DO30" s="37">
        <v>0</v>
      </c>
      <c r="DP30" s="37"/>
      <c r="DQ30" s="43">
        <f t="shared" ref="DQ30:DQ32" si="60">BY30-DR30</f>
        <v>0</v>
      </c>
      <c r="DR30" s="43">
        <f>'[3]ВМП УФ'!D30</f>
        <v>0</v>
      </c>
      <c r="DS30" s="43">
        <f t="shared" ref="DS30:DS32" si="61">BY30-DM30</f>
        <v>0</v>
      </c>
      <c r="DT30" s="37"/>
      <c r="DU30" s="35">
        <f t="shared" ref="DU30:DU31" si="62">ROUND(DX30*DV$5+(DW30-DX30)*DU$5+DY30*DU$5+DZ30*DU$5+EA30*DU$5+EC30*DU$5+ED30*DU$5+EE30*DU$5+EF30*DU$5+EG30*DU$5+EH30*DU$5+EI30*DU$5+EJ30*DU$5+EK30*DU$5+(EL30-EM30)*DU$5+EN30*DU$5+ER30*DU$5+ES30*DU$5+ET30*DU$5+EU30*DU$5+EV30*DU$5+EW30*DU$5+EX30*DU$5+EY30*DU$5+EZ30*DU$5+FA30*DU$5+FB30*DU$5+FC30*DU$5+FD30*DU$5+FE30*FE$5+FG30*FG$5+FH30*FH$5+FI30*FI$5,0)</f>
        <v>0</v>
      </c>
      <c r="DV30" s="38">
        <f t="shared" ref="DV30:DV32" si="63">SUM(DW30:FE30)-DX30-EB30-EM30-EO30-EP30-EQ30</f>
        <v>0</v>
      </c>
      <c r="DW30" s="36">
        <v>0</v>
      </c>
      <c r="DX30" s="37">
        <v>0</v>
      </c>
      <c r="DY30" s="37">
        <v>0</v>
      </c>
      <c r="DZ30" s="37">
        <v>0</v>
      </c>
      <c r="EA30" s="36">
        <v>0</v>
      </c>
      <c r="EB30" s="37"/>
      <c r="EC30" s="37">
        <v>0</v>
      </c>
      <c r="ED30" s="37">
        <v>0</v>
      </c>
      <c r="EE30" s="37">
        <v>0</v>
      </c>
      <c r="EF30" s="37">
        <v>0</v>
      </c>
      <c r="EG30" s="37">
        <v>0</v>
      </c>
      <c r="EH30" s="37">
        <v>0</v>
      </c>
      <c r="EI30" s="37">
        <v>0</v>
      </c>
      <c r="EJ30" s="37">
        <v>0</v>
      </c>
      <c r="EK30" s="37">
        <v>0</v>
      </c>
      <c r="EL30" s="36">
        <v>0</v>
      </c>
      <c r="EM30" s="37">
        <v>0</v>
      </c>
      <c r="EN30" s="36">
        <v>0</v>
      </c>
      <c r="EO30" s="37">
        <v>0</v>
      </c>
      <c r="EP30" s="37">
        <v>0</v>
      </c>
      <c r="EQ30" s="37">
        <v>0</v>
      </c>
      <c r="ER30" s="37">
        <v>0</v>
      </c>
      <c r="ES30" s="37">
        <v>0</v>
      </c>
      <c r="ET30" s="37">
        <v>0</v>
      </c>
      <c r="EU30" s="37">
        <v>0</v>
      </c>
      <c r="EV30" s="37">
        <v>0</v>
      </c>
      <c r="EW30" s="37">
        <v>0</v>
      </c>
      <c r="EX30" s="37">
        <v>0</v>
      </c>
      <c r="EY30" s="37">
        <v>0</v>
      </c>
      <c r="EZ30" s="37">
        <v>0</v>
      </c>
      <c r="FA30" s="37">
        <v>0</v>
      </c>
      <c r="FB30" s="37">
        <v>0</v>
      </c>
      <c r="FC30" s="37">
        <v>0</v>
      </c>
      <c r="FD30" s="37">
        <v>0</v>
      </c>
      <c r="FE30" s="37">
        <v>0</v>
      </c>
      <c r="FF30" s="44">
        <f t="shared" ref="FF30:FF32" si="64">SUM(FG30:FI30)</f>
        <v>0</v>
      </c>
      <c r="FG30" s="37">
        <v>0</v>
      </c>
      <c r="FH30" s="37">
        <v>0</v>
      </c>
      <c r="FI30" s="37">
        <v>0</v>
      </c>
      <c r="FJ30" s="35">
        <f t="shared" ref="FJ30:FJ32" si="65">DV30-FE30</f>
        <v>0</v>
      </c>
      <c r="FK30" s="37"/>
      <c r="FL30" s="37"/>
      <c r="FM30" s="45"/>
    </row>
    <row r="31" spans="1:169" x14ac:dyDescent="0.35">
      <c r="A31" s="32">
        <f>A30+1</f>
        <v>13</v>
      </c>
      <c r="B31" s="33" t="s">
        <v>178</v>
      </c>
      <c r="C31" s="34" t="s">
        <v>179</v>
      </c>
      <c r="D31" s="35">
        <f t="shared" si="53"/>
        <v>142658</v>
      </c>
      <c r="E31" s="36">
        <f t="shared" si="5"/>
        <v>111134</v>
      </c>
      <c r="F31" s="37">
        <f t="shared" si="6"/>
        <v>4967</v>
      </c>
      <c r="G31" s="37">
        <f t="shared" si="3"/>
        <v>70762</v>
      </c>
      <c r="H31" s="37">
        <f t="shared" si="3"/>
        <v>35405</v>
      </c>
      <c r="I31" s="37">
        <f t="shared" si="7"/>
        <v>0</v>
      </c>
      <c r="J31" s="36">
        <f t="shared" si="8"/>
        <v>34431</v>
      </c>
      <c r="K31" s="37">
        <v>2637</v>
      </c>
      <c r="L31" s="37">
        <v>9239</v>
      </c>
      <c r="M31" s="37">
        <v>22555</v>
      </c>
      <c r="N31" s="37">
        <v>0</v>
      </c>
      <c r="O31" s="36">
        <f t="shared" si="9"/>
        <v>76703</v>
      </c>
      <c r="P31" s="37">
        <v>2330</v>
      </c>
      <c r="Q31" s="37">
        <v>61523</v>
      </c>
      <c r="R31" s="37">
        <v>12850</v>
      </c>
      <c r="S31" s="37"/>
      <c r="T31" s="37"/>
      <c r="U31" s="37">
        <f>[4]Итого!U25</f>
        <v>0</v>
      </c>
      <c r="V31" s="51">
        <f>E31+S31+AI31+T31</f>
        <v>111134</v>
      </c>
      <c r="W31" s="36">
        <f t="shared" si="54"/>
        <v>0</v>
      </c>
      <c r="X31" s="52">
        <v>0</v>
      </c>
      <c r="Y31" s="52">
        <v>0</v>
      </c>
      <c r="Z31" s="52">
        <v>0</v>
      </c>
      <c r="AA31" s="36">
        <f t="shared" si="55"/>
        <v>19865</v>
      </c>
      <c r="AB31" s="37">
        <v>0</v>
      </c>
      <c r="AC31" s="37">
        <v>19865</v>
      </c>
      <c r="AD31" s="36">
        <f t="shared" si="56"/>
        <v>326</v>
      </c>
      <c r="AE31" s="37">
        <v>0</v>
      </c>
      <c r="AF31" s="37">
        <v>0</v>
      </c>
      <c r="AG31" s="37">
        <v>136</v>
      </c>
      <c r="AH31" s="37">
        <v>190</v>
      </c>
      <c r="AI31" s="37">
        <f>'[1]Дисп ВН_2 этап_2022 год'!M21</f>
        <v>0</v>
      </c>
      <c r="AJ31" s="37"/>
      <c r="AK31" s="36">
        <f t="shared" si="13"/>
        <v>9935</v>
      </c>
      <c r="AL31" s="37">
        <v>9780</v>
      </c>
      <c r="AM31" s="37">
        <v>155</v>
      </c>
      <c r="AN31" s="37">
        <v>1398</v>
      </c>
      <c r="AO31" s="37">
        <v>0</v>
      </c>
      <c r="AP31" s="38">
        <f t="shared" si="14"/>
        <v>8282</v>
      </c>
      <c r="AQ31" s="39">
        <v>6917</v>
      </c>
      <c r="AR31" s="39">
        <v>1365</v>
      </c>
      <c r="AS31" s="37">
        <v>0</v>
      </c>
      <c r="AT31" s="38">
        <f t="shared" si="57"/>
        <v>51989</v>
      </c>
      <c r="AU31" s="36">
        <f t="shared" si="58"/>
        <v>49846</v>
      </c>
      <c r="AV31" s="36"/>
      <c r="AW31" s="37">
        <v>0</v>
      </c>
      <c r="AX31" s="37">
        <v>26516</v>
      </c>
      <c r="AY31" s="37">
        <v>23330</v>
      </c>
      <c r="AZ31" s="37">
        <v>0</v>
      </c>
      <c r="BA31" s="51">
        <f t="shared" ref="BA31:BA32" si="66">AU31</f>
        <v>49846</v>
      </c>
      <c r="BB31" s="37">
        <v>2143</v>
      </c>
      <c r="BC31" s="40">
        <f t="shared" si="16"/>
        <v>0</v>
      </c>
      <c r="BD31" s="37">
        <v>0</v>
      </c>
      <c r="BE31" s="37">
        <v>0</v>
      </c>
      <c r="BF31" s="41">
        <f t="shared" si="17"/>
        <v>228</v>
      </c>
      <c r="BG31" s="37">
        <v>180</v>
      </c>
      <c r="BH31" s="37">
        <v>48</v>
      </c>
      <c r="BI31" s="37">
        <v>0</v>
      </c>
      <c r="BJ31" s="37">
        <v>0</v>
      </c>
      <c r="BK31" s="41">
        <f t="shared" si="18"/>
        <v>0</v>
      </c>
      <c r="BL31" s="37">
        <v>0</v>
      </c>
      <c r="BM31" s="37">
        <v>0</v>
      </c>
      <c r="BN31" s="37">
        <v>4767</v>
      </c>
      <c r="BO31" s="41">
        <f t="shared" si="19"/>
        <v>549</v>
      </c>
      <c r="BP31" s="37">
        <f>'[2]Эндоскопия_расчет (V+расх)'!D19</f>
        <v>0</v>
      </c>
      <c r="BQ31" s="37">
        <f>'[2]Эндоскопия_расчет (V+расх)'!C19-BP31</f>
        <v>549</v>
      </c>
      <c r="BR31" s="37"/>
      <c r="BS31" s="37"/>
      <c r="BT31" s="37">
        <v>68058</v>
      </c>
      <c r="BU31" s="37"/>
      <c r="BV31" s="37"/>
      <c r="BW31" s="37">
        <v>378</v>
      </c>
      <c r="BX31" s="35">
        <f>ROUND((BZ31-CA31)*BZ$5+CA31*CA$5+CB31*CB$5+CC31*CC$5+CD31*CD$5+CF31*CF$5+CG31*CG$5+CH31*CH$5+CI31*CI$5+CJ31*CJ$5+CK31*CK$5+CL31*CL$5+CN31*CN$5+CO31*CO$5+CP31*CP$5+CQ31*CQ$5+CR31*CR$5+CS31*CS$5+CT31*CT$5+CV31*CV$5+CW31*CW$5+CX31*CX$5+CY31*CY$5+CZ31*CZ$5+DA31*DA$5+DB31*DB$5+DC31*DC$5+DD31*DD$5+DE31*DE$5+DF31*DF$5+DG31*DG$5+DH31*DH$5+DI31*DI$5+DJ31*DJ$5+DK31*DK$5+DL31*DL$5+DM31*DM$5+DO31*DO$5,0)</f>
        <v>60616</v>
      </c>
      <c r="BY31" s="38">
        <f t="shared" si="59"/>
        <v>7533</v>
      </c>
      <c r="BZ31" s="37">
        <v>2116</v>
      </c>
      <c r="CA31" s="37">
        <v>1174</v>
      </c>
      <c r="CB31" s="37">
        <v>0</v>
      </c>
      <c r="CC31" s="37">
        <v>6</v>
      </c>
      <c r="CD31" s="42">
        <v>28</v>
      </c>
      <c r="CE31" s="37"/>
      <c r="CF31" s="37">
        <v>41</v>
      </c>
      <c r="CG31" s="37">
        <v>0</v>
      </c>
      <c r="CH31" s="37">
        <v>0</v>
      </c>
      <c r="CI31" s="37">
        <v>61</v>
      </c>
      <c r="CJ31" s="37">
        <v>64</v>
      </c>
      <c r="CK31" s="37">
        <v>27</v>
      </c>
      <c r="CL31" s="37">
        <v>3136</v>
      </c>
      <c r="CM31" s="37">
        <v>269</v>
      </c>
      <c r="CN31" s="37">
        <v>0</v>
      </c>
      <c r="CO31" s="37">
        <v>0</v>
      </c>
      <c r="CP31" s="37">
        <v>231</v>
      </c>
      <c r="CQ31" s="37">
        <v>32</v>
      </c>
      <c r="CR31" s="37">
        <v>275</v>
      </c>
      <c r="CS31" s="37">
        <v>0</v>
      </c>
      <c r="CT31" s="37">
        <v>0</v>
      </c>
      <c r="CU31" s="37"/>
      <c r="CV31" s="37">
        <v>0</v>
      </c>
      <c r="CW31" s="37">
        <v>0</v>
      </c>
      <c r="CX31" s="37">
        <v>177</v>
      </c>
      <c r="CY31" s="37">
        <v>45</v>
      </c>
      <c r="CZ31" s="37">
        <v>3</v>
      </c>
      <c r="DA31" s="37">
        <v>0</v>
      </c>
      <c r="DB31" s="37">
        <v>10</v>
      </c>
      <c r="DC31" s="37">
        <v>346</v>
      </c>
      <c r="DD31" s="37">
        <v>0</v>
      </c>
      <c r="DE31" s="37">
        <v>175</v>
      </c>
      <c r="DF31" s="37">
        <v>121</v>
      </c>
      <c r="DG31" s="37">
        <v>307</v>
      </c>
      <c r="DH31" s="37">
        <v>12</v>
      </c>
      <c r="DI31" s="37">
        <v>15</v>
      </c>
      <c r="DJ31" s="37">
        <v>0</v>
      </c>
      <c r="DK31" s="37">
        <v>0</v>
      </c>
      <c r="DL31" s="37">
        <v>0</v>
      </c>
      <c r="DM31" s="37">
        <v>305</v>
      </c>
      <c r="DN31" s="37">
        <v>305</v>
      </c>
      <c r="DO31" s="37">
        <v>0</v>
      </c>
      <c r="DP31" s="37"/>
      <c r="DQ31" s="43">
        <f t="shared" si="60"/>
        <v>7463</v>
      </c>
      <c r="DR31" s="43">
        <f>'[3]ВМП УФ'!D31</f>
        <v>70</v>
      </c>
      <c r="DS31" s="43">
        <f t="shared" si="61"/>
        <v>7228</v>
      </c>
      <c r="DT31" s="37"/>
      <c r="DU31" s="35">
        <f t="shared" si="62"/>
        <v>11436</v>
      </c>
      <c r="DV31" s="38">
        <f t="shared" si="63"/>
        <v>1079</v>
      </c>
      <c r="DW31" s="36">
        <v>419</v>
      </c>
      <c r="DX31" s="37">
        <v>0</v>
      </c>
      <c r="DY31" s="37">
        <v>0</v>
      </c>
      <c r="DZ31" s="37">
        <v>0</v>
      </c>
      <c r="EA31" s="36">
        <v>0</v>
      </c>
      <c r="EB31" s="37"/>
      <c r="EC31" s="37">
        <v>0</v>
      </c>
      <c r="ED31" s="37">
        <v>0</v>
      </c>
      <c r="EE31" s="37">
        <v>5</v>
      </c>
      <c r="EF31" s="37">
        <v>0</v>
      </c>
      <c r="EG31" s="37">
        <v>0</v>
      </c>
      <c r="EH31" s="37">
        <v>0</v>
      </c>
      <c r="EI31" s="37">
        <v>0</v>
      </c>
      <c r="EJ31" s="37">
        <v>228</v>
      </c>
      <c r="EK31" s="37">
        <v>62</v>
      </c>
      <c r="EL31" s="36">
        <v>3</v>
      </c>
      <c r="EM31" s="37">
        <v>0</v>
      </c>
      <c r="EN31" s="36">
        <v>0</v>
      </c>
      <c r="EO31" s="37">
        <v>0</v>
      </c>
      <c r="EP31" s="37">
        <v>0</v>
      </c>
      <c r="EQ31" s="37">
        <v>0</v>
      </c>
      <c r="ER31" s="37">
        <v>0</v>
      </c>
      <c r="ES31" s="37">
        <v>0</v>
      </c>
      <c r="ET31" s="37">
        <v>18</v>
      </c>
      <c r="EU31" s="37">
        <v>0</v>
      </c>
      <c r="EV31" s="37">
        <v>0</v>
      </c>
      <c r="EW31" s="37">
        <v>0</v>
      </c>
      <c r="EX31" s="37">
        <v>0</v>
      </c>
      <c r="EY31" s="37">
        <v>18</v>
      </c>
      <c r="EZ31" s="37">
        <v>27</v>
      </c>
      <c r="FA31" s="37">
        <v>17</v>
      </c>
      <c r="FB31" s="37">
        <v>0</v>
      </c>
      <c r="FC31" s="37">
        <v>0</v>
      </c>
      <c r="FD31" s="37">
        <v>9</v>
      </c>
      <c r="FE31" s="37">
        <v>273</v>
      </c>
      <c r="FF31" s="44">
        <f t="shared" si="64"/>
        <v>0</v>
      </c>
      <c r="FG31" s="37">
        <v>0</v>
      </c>
      <c r="FH31" s="37">
        <v>0</v>
      </c>
      <c r="FI31" s="37">
        <v>0</v>
      </c>
      <c r="FJ31" s="35">
        <f t="shared" si="65"/>
        <v>806</v>
      </c>
      <c r="FK31" s="37"/>
      <c r="FL31" s="37"/>
      <c r="FM31" s="45"/>
    </row>
    <row r="32" spans="1:169" x14ac:dyDescent="0.35">
      <c r="A32" s="32">
        <f>A31+1</f>
        <v>14</v>
      </c>
      <c r="B32" s="33" t="s">
        <v>180</v>
      </c>
      <c r="C32" s="34" t="s">
        <v>181</v>
      </c>
      <c r="D32" s="35">
        <f t="shared" si="53"/>
        <v>216796</v>
      </c>
      <c r="E32" s="36">
        <f t="shared" si="5"/>
        <v>95244</v>
      </c>
      <c r="F32" s="37">
        <f t="shared" si="6"/>
        <v>34699</v>
      </c>
      <c r="G32" s="37">
        <f t="shared" si="3"/>
        <v>6355</v>
      </c>
      <c r="H32" s="37">
        <f t="shared" si="3"/>
        <v>54190</v>
      </c>
      <c r="I32" s="37">
        <f t="shared" si="7"/>
        <v>0</v>
      </c>
      <c r="J32" s="36">
        <f t="shared" si="8"/>
        <v>53778</v>
      </c>
      <c r="K32" s="37">
        <v>18425</v>
      </c>
      <c r="L32" s="37">
        <v>830</v>
      </c>
      <c r="M32" s="37">
        <v>34523</v>
      </c>
      <c r="N32" s="37">
        <v>0</v>
      </c>
      <c r="O32" s="36">
        <f t="shared" si="9"/>
        <v>41466</v>
      </c>
      <c r="P32" s="37">
        <v>16274</v>
      </c>
      <c r="Q32" s="37">
        <v>5525</v>
      </c>
      <c r="R32" s="37">
        <v>19667</v>
      </c>
      <c r="S32" s="37"/>
      <c r="T32" s="37"/>
      <c r="U32" s="37">
        <f>[4]Итого!U26</f>
        <v>0</v>
      </c>
      <c r="V32" s="51">
        <f t="shared" ref="V32" si="67">E32+S32+AI32+T32</f>
        <v>97502</v>
      </c>
      <c r="W32" s="36">
        <f t="shared" si="54"/>
        <v>36727</v>
      </c>
      <c r="X32" s="52">
        <v>26483</v>
      </c>
      <c r="Y32" s="52">
        <v>6191</v>
      </c>
      <c r="Z32" s="52">
        <v>4053</v>
      </c>
      <c r="AA32" s="36">
        <f t="shared" si="55"/>
        <v>13630</v>
      </c>
      <c r="AB32" s="37">
        <v>10982</v>
      </c>
      <c r="AC32" s="37">
        <v>2648</v>
      </c>
      <c r="AD32" s="36">
        <f t="shared" si="56"/>
        <v>43097</v>
      </c>
      <c r="AE32" s="37">
        <v>42945</v>
      </c>
      <c r="AF32" s="37">
        <v>7263</v>
      </c>
      <c r="AG32" s="37">
        <v>106</v>
      </c>
      <c r="AH32" s="37">
        <v>46</v>
      </c>
      <c r="AI32" s="37">
        <f>'[1]Дисп ВН_2 этап_2022 год'!M22</f>
        <v>2258</v>
      </c>
      <c r="AJ32" s="37"/>
      <c r="AK32" s="36">
        <f t="shared" si="13"/>
        <v>0</v>
      </c>
      <c r="AL32" s="37">
        <v>0</v>
      </c>
      <c r="AM32" s="37">
        <v>0</v>
      </c>
      <c r="AN32" s="37">
        <v>5056</v>
      </c>
      <c r="AO32" s="37">
        <v>20784</v>
      </c>
      <c r="AP32" s="38">
        <f t="shared" si="14"/>
        <v>32836</v>
      </c>
      <c r="AQ32" s="39">
        <v>32684</v>
      </c>
      <c r="AR32" s="39">
        <v>152</v>
      </c>
      <c r="AS32" s="37">
        <v>0</v>
      </c>
      <c r="AT32" s="38">
        <f t="shared" si="57"/>
        <v>69814</v>
      </c>
      <c r="AU32" s="36">
        <f t="shared" si="58"/>
        <v>62240</v>
      </c>
      <c r="AV32" s="36"/>
      <c r="AW32" s="37">
        <v>28527</v>
      </c>
      <c r="AX32" s="37">
        <v>2931</v>
      </c>
      <c r="AY32" s="37">
        <v>30782</v>
      </c>
      <c r="AZ32" s="37">
        <v>0</v>
      </c>
      <c r="BA32" s="51">
        <f t="shared" si="66"/>
        <v>62240</v>
      </c>
      <c r="BB32" s="37">
        <v>7574</v>
      </c>
      <c r="BC32" s="40">
        <f t="shared" si="16"/>
        <v>0</v>
      </c>
      <c r="BD32" s="37">
        <v>0</v>
      </c>
      <c r="BE32" s="37">
        <v>0</v>
      </c>
      <c r="BF32" s="41">
        <f t="shared" si="17"/>
        <v>828</v>
      </c>
      <c r="BG32" s="37">
        <v>386</v>
      </c>
      <c r="BH32" s="37">
        <v>442</v>
      </c>
      <c r="BI32" s="37">
        <v>0</v>
      </c>
      <c r="BJ32" s="37">
        <v>0</v>
      </c>
      <c r="BK32" s="41">
        <f t="shared" si="18"/>
        <v>0</v>
      </c>
      <c r="BL32" s="37">
        <v>0</v>
      </c>
      <c r="BM32" s="37">
        <v>0</v>
      </c>
      <c r="BN32" s="37">
        <v>253</v>
      </c>
      <c r="BO32" s="41">
        <f t="shared" si="19"/>
        <v>2170</v>
      </c>
      <c r="BP32" s="37">
        <f>'[2]Эндоскопия_расчет (V+расх)'!D20</f>
        <v>12</v>
      </c>
      <c r="BQ32" s="37">
        <f>'[2]Эндоскопия_расчет (V+расх)'!C20-BP32</f>
        <v>2158</v>
      </c>
      <c r="BR32" s="37"/>
      <c r="BS32" s="37"/>
      <c r="BT32" s="37">
        <v>0</v>
      </c>
      <c r="BU32" s="37"/>
      <c r="BV32" s="37"/>
      <c r="BW32" s="37"/>
      <c r="BX32" s="35">
        <f t="shared" si="20"/>
        <v>131745</v>
      </c>
      <c r="BY32" s="38">
        <f t="shared" si="59"/>
        <v>13310</v>
      </c>
      <c r="BZ32" s="37">
        <v>2</v>
      </c>
      <c r="CA32" s="37">
        <v>0</v>
      </c>
      <c r="CB32" s="37">
        <v>4</v>
      </c>
      <c r="CC32" s="37">
        <v>731</v>
      </c>
      <c r="CD32" s="42">
        <v>248</v>
      </c>
      <c r="CE32" s="37"/>
      <c r="CF32" s="37">
        <v>26</v>
      </c>
      <c r="CG32" s="37">
        <v>0</v>
      </c>
      <c r="CH32" s="37">
        <v>0</v>
      </c>
      <c r="CI32" s="37">
        <v>0</v>
      </c>
      <c r="CJ32" s="37">
        <v>0</v>
      </c>
      <c r="CK32" s="37">
        <v>0</v>
      </c>
      <c r="CL32" s="37">
        <v>1158</v>
      </c>
      <c r="CM32" s="37">
        <v>282</v>
      </c>
      <c r="CN32" s="37">
        <v>510</v>
      </c>
      <c r="CO32" s="37">
        <v>68</v>
      </c>
      <c r="CP32" s="37">
        <v>1394</v>
      </c>
      <c r="CQ32" s="37">
        <v>271</v>
      </c>
      <c r="CR32" s="37">
        <v>0</v>
      </c>
      <c r="CS32" s="37">
        <v>28</v>
      </c>
      <c r="CT32" s="37">
        <v>0</v>
      </c>
      <c r="CU32" s="37"/>
      <c r="CV32" s="37">
        <v>10</v>
      </c>
      <c r="CW32" s="37">
        <v>950</v>
      </c>
      <c r="CX32" s="37">
        <v>0</v>
      </c>
      <c r="CY32" s="37">
        <v>509</v>
      </c>
      <c r="CZ32" s="37">
        <v>53</v>
      </c>
      <c r="DA32" s="37">
        <v>341</v>
      </c>
      <c r="DB32" s="37">
        <v>0</v>
      </c>
      <c r="DC32" s="37">
        <v>3855</v>
      </c>
      <c r="DD32" s="37">
        <v>56</v>
      </c>
      <c r="DE32" s="37">
        <v>755</v>
      </c>
      <c r="DF32" s="37">
        <v>307</v>
      </c>
      <c r="DG32" s="37">
        <v>788</v>
      </c>
      <c r="DH32" s="37">
        <v>798</v>
      </c>
      <c r="DI32" s="37">
        <v>8</v>
      </c>
      <c r="DJ32" s="37">
        <v>14</v>
      </c>
      <c r="DK32" s="37">
        <v>402</v>
      </c>
      <c r="DL32" s="37">
        <v>24</v>
      </c>
      <c r="DM32" s="37">
        <v>0</v>
      </c>
      <c r="DN32" s="37"/>
      <c r="DO32" s="37">
        <v>0</v>
      </c>
      <c r="DP32" s="37"/>
      <c r="DQ32" s="43">
        <f t="shared" si="60"/>
        <v>13310</v>
      </c>
      <c r="DR32" s="43">
        <f>'[3]ВМП УФ'!D32</f>
        <v>0</v>
      </c>
      <c r="DS32" s="43">
        <f t="shared" si="61"/>
        <v>13310</v>
      </c>
      <c r="DT32" s="37"/>
      <c r="DU32" s="35">
        <f>ROUND(DX32*DV$5+(DW32-DX32)*DU$5+DY32*DU$5+DZ32*DU$5+EA32*DU$5+EC32*DU$5+ED32*DU$5+EE32*DU$5+EF32*DU$5+EG32*DU$5+EH32*DU$5+EI32*DU$5+EJ32*DU$5+EK32*DU$5+(EL32-EM32)*DU$5+EN32*DU$5+ER32*DU$5+ES32*DU$5+ET32*DU$5+EU32*DU$5+EV32*DU$5+EW32*DU$5+EX32*DU$5+EY32*DU$5+EZ32*DU$5+FA32*DU$5+FB32*DU$5+FC32*DU$5+FD32*DU$5+FE32*FE$5+FG32*FG$5+FH32*FH$5+FI32*FI$5,0)-1</f>
        <v>38106</v>
      </c>
      <c r="DV32" s="38">
        <f t="shared" si="63"/>
        <v>4431</v>
      </c>
      <c r="DW32" s="36">
        <v>125</v>
      </c>
      <c r="DX32" s="37">
        <v>0</v>
      </c>
      <c r="DY32" s="37">
        <v>0</v>
      </c>
      <c r="DZ32" s="37">
        <v>54</v>
      </c>
      <c r="EA32" s="36">
        <v>4</v>
      </c>
      <c r="EB32" s="37"/>
      <c r="EC32" s="37">
        <v>4</v>
      </c>
      <c r="ED32" s="37">
        <v>0</v>
      </c>
      <c r="EE32" s="37">
        <v>0</v>
      </c>
      <c r="EF32" s="37">
        <v>0</v>
      </c>
      <c r="EG32" s="37">
        <v>0</v>
      </c>
      <c r="EH32" s="37">
        <v>1638</v>
      </c>
      <c r="EI32" s="37">
        <v>0</v>
      </c>
      <c r="EJ32" s="37">
        <v>898</v>
      </c>
      <c r="EK32" s="37">
        <v>557</v>
      </c>
      <c r="EL32" s="36">
        <v>17</v>
      </c>
      <c r="EM32" s="37">
        <v>0</v>
      </c>
      <c r="EN32" s="36">
        <v>523</v>
      </c>
      <c r="EO32" s="37">
        <v>523</v>
      </c>
      <c r="EP32" s="37">
        <v>523</v>
      </c>
      <c r="EQ32" s="37">
        <v>0</v>
      </c>
      <c r="ER32" s="37">
        <v>0</v>
      </c>
      <c r="ES32" s="37">
        <v>35</v>
      </c>
      <c r="ET32" s="37">
        <v>0</v>
      </c>
      <c r="EU32" s="37">
        <v>55</v>
      </c>
      <c r="EV32" s="37">
        <v>14</v>
      </c>
      <c r="EW32" s="37">
        <v>0</v>
      </c>
      <c r="EX32" s="37">
        <v>0</v>
      </c>
      <c r="EY32" s="37">
        <v>119</v>
      </c>
      <c r="EZ32" s="37">
        <v>11</v>
      </c>
      <c r="FA32" s="37">
        <v>0</v>
      </c>
      <c r="FB32" s="37">
        <v>0</v>
      </c>
      <c r="FC32" s="37">
        <v>367</v>
      </c>
      <c r="FD32" s="37">
        <v>10</v>
      </c>
      <c r="FE32" s="37">
        <v>0</v>
      </c>
      <c r="FF32" s="44">
        <f t="shared" si="64"/>
        <v>0</v>
      </c>
      <c r="FG32" s="37">
        <v>0</v>
      </c>
      <c r="FH32" s="37">
        <v>0</v>
      </c>
      <c r="FI32" s="37">
        <v>0</v>
      </c>
      <c r="FJ32" s="35">
        <f t="shared" si="65"/>
        <v>4431</v>
      </c>
      <c r="FK32" s="37"/>
      <c r="FL32" s="37"/>
      <c r="FM32" s="45"/>
    </row>
    <row r="33" spans="1:169" ht="22.5" customHeight="1" x14ac:dyDescent="0.35">
      <c r="A33" s="47"/>
      <c r="B33" s="48" t="s">
        <v>182</v>
      </c>
      <c r="C33" s="54"/>
      <c r="D33" s="50">
        <f>SUM(D30:D32)</f>
        <v>361983</v>
      </c>
      <c r="E33" s="50">
        <f t="shared" ref="E33:BT33" si="68">SUM(E30:E32)</f>
        <v>206378</v>
      </c>
      <c r="F33" s="50">
        <f t="shared" si="68"/>
        <v>39666</v>
      </c>
      <c r="G33" s="50">
        <f t="shared" si="68"/>
        <v>77117</v>
      </c>
      <c r="H33" s="50">
        <f t="shared" si="68"/>
        <v>89595</v>
      </c>
      <c r="I33" s="50">
        <f t="shared" si="68"/>
        <v>0</v>
      </c>
      <c r="J33" s="50">
        <f t="shared" si="68"/>
        <v>88209</v>
      </c>
      <c r="K33" s="50">
        <f t="shared" si="68"/>
        <v>21062</v>
      </c>
      <c r="L33" s="50">
        <f t="shared" si="68"/>
        <v>10069</v>
      </c>
      <c r="M33" s="50">
        <f t="shared" si="68"/>
        <v>57078</v>
      </c>
      <c r="N33" s="50">
        <f t="shared" si="68"/>
        <v>0</v>
      </c>
      <c r="O33" s="50">
        <f t="shared" si="68"/>
        <v>118169</v>
      </c>
      <c r="P33" s="50">
        <f t="shared" si="68"/>
        <v>18604</v>
      </c>
      <c r="Q33" s="50">
        <f t="shared" si="68"/>
        <v>67048</v>
      </c>
      <c r="R33" s="50">
        <f t="shared" si="68"/>
        <v>32517</v>
      </c>
      <c r="S33" s="50">
        <f t="shared" si="68"/>
        <v>0</v>
      </c>
      <c r="T33" s="50">
        <f t="shared" si="68"/>
        <v>0</v>
      </c>
      <c r="U33" s="50">
        <f t="shared" si="68"/>
        <v>0</v>
      </c>
      <c r="V33" s="50">
        <f t="shared" si="68"/>
        <v>208636</v>
      </c>
      <c r="W33" s="50">
        <f t="shared" si="68"/>
        <v>36727</v>
      </c>
      <c r="X33" s="50">
        <f t="shared" si="68"/>
        <v>26483</v>
      </c>
      <c r="Y33" s="50">
        <f t="shared" si="68"/>
        <v>6191</v>
      </c>
      <c r="Z33" s="50">
        <f t="shared" si="68"/>
        <v>4053</v>
      </c>
      <c r="AA33" s="50">
        <f t="shared" si="68"/>
        <v>33495</v>
      </c>
      <c r="AB33" s="50">
        <f t="shared" si="68"/>
        <v>10982</v>
      </c>
      <c r="AC33" s="50">
        <f t="shared" si="68"/>
        <v>22513</v>
      </c>
      <c r="AD33" s="50">
        <f t="shared" si="68"/>
        <v>43423</v>
      </c>
      <c r="AE33" s="50">
        <f t="shared" si="68"/>
        <v>42945</v>
      </c>
      <c r="AF33" s="50">
        <f t="shared" si="68"/>
        <v>7263</v>
      </c>
      <c r="AG33" s="50">
        <f t="shared" si="68"/>
        <v>242</v>
      </c>
      <c r="AH33" s="50">
        <f t="shared" si="68"/>
        <v>236</v>
      </c>
      <c r="AI33" s="50">
        <f t="shared" si="68"/>
        <v>2258</v>
      </c>
      <c r="AJ33" s="50">
        <f t="shared" si="68"/>
        <v>0</v>
      </c>
      <c r="AK33" s="50">
        <f t="shared" si="68"/>
        <v>9935</v>
      </c>
      <c r="AL33" s="50">
        <f t="shared" si="68"/>
        <v>9780</v>
      </c>
      <c r="AM33" s="50">
        <f t="shared" si="68"/>
        <v>155</v>
      </c>
      <c r="AN33" s="50">
        <f t="shared" si="68"/>
        <v>8983</v>
      </c>
      <c r="AO33" s="50">
        <f t="shared" si="68"/>
        <v>20784</v>
      </c>
      <c r="AP33" s="50">
        <f t="shared" si="68"/>
        <v>41118</v>
      </c>
      <c r="AQ33" s="50">
        <f t="shared" si="68"/>
        <v>39601</v>
      </c>
      <c r="AR33" s="50">
        <f t="shared" si="68"/>
        <v>1517</v>
      </c>
      <c r="AS33" s="50">
        <f t="shared" si="68"/>
        <v>0</v>
      </c>
      <c r="AT33" s="50">
        <f t="shared" si="68"/>
        <v>170122</v>
      </c>
      <c r="AU33" s="50">
        <f t="shared" si="68"/>
        <v>112086</v>
      </c>
      <c r="AV33" s="50">
        <f t="shared" si="68"/>
        <v>0</v>
      </c>
      <c r="AW33" s="50">
        <f t="shared" si="68"/>
        <v>28527</v>
      </c>
      <c r="AX33" s="50">
        <f t="shared" si="68"/>
        <v>29447</v>
      </c>
      <c r="AY33" s="50">
        <f t="shared" si="68"/>
        <v>54112</v>
      </c>
      <c r="AZ33" s="50">
        <f t="shared" si="68"/>
        <v>0</v>
      </c>
      <c r="BA33" s="50">
        <f t="shared" si="68"/>
        <v>112086</v>
      </c>
      <c r="BB33" s="50">
        <f t="shared" si="68"/>
        <v>58036</v>
      </c>
      <c r="BC33" s="50">
        <f t="shared" si="68"/>
        <v>0</v>
      </c>
      <c r="BD33" s="50">
        <f t="shared" si="68"/>
        <v>0</v>
      </c>
      <c r="BE33" s="50">
        <f t="shared" si="68"/>
        <v>0</v>
      </c>
      <c r="BF33" s="50">
        <f t="shared" si="68"/>
        <v>1056</v>
      </c>
      <c r="BG33" s="50">
        <f t="shared" si="68"/>
        <v>566</v>
      </c>
      <c r="BH33" s="50">
        <f t="shared" si="68"/>
        <v>490</v>
      </c>
      <c r="BI33" s="50">
        <f t="shared" si="68"/>
        <v>0</v>
      </c>
      <c r="BJ33" s="50">
        <f t="shared" si="68"/>
        <v>0</v>
      </c>
      <c r="BK33" s="50">
        <f t="shared" si="68"/>
        <v>0</v>
      </c>
      <c r="BL33" s="50">
        <f t="shared" si="68"/>
        <v>0</v>
      </c>
      <c r="BM33" s="50">
        <f t="shared" si="68"/>
        <v>0</v>
      </c>
      <c r="BN33" s="50">
        <f t="shared" si="68"/>
        <v>5020</v>
      </c>
      <c r="BO33" s="50">
        <f t="shared" si="68"/>
        <v>2719</v>
      </c>
      <c r="BP33" s="50">
        <f t="shared" si="68"/>
        <v>12</v>
      </c>
      <c r="BQ33" s="50">
        <f t="shared" si="68"/>
        <v>2707</v>
      </c>
      <c r="BR33" s="50">
        <f t="shared" si="68"/>
        <v>0</v>
      </c>
      <c r="BS33" s="50">
        <f t="shared" si="68"/>
        <v>0</v>
      </c>
      <c r="BT33" s="50">
        <f t="shared" si="68"/>
        <v>68058</v>
      </c>
      <c r="BU33" s="50">
        <f t="shared" ref="BU33:EG33" si="69">SUM(BU30:BU32)</f>
        <v>0</v>
      </c>
      <c r="BV33" s="50">
        <f t="shared" si="69"/>
        <v>0</v>
      </c>
      <c r="BW33" s="50">
        <f t="shared" si="69"/>
        <v>378</v>
      </c>
      <c r="BX33" s="50">
        <f>SUM(BX30:BX32)</f>
        <v>192361</v>
      </c>
      <c r="BY33" s="50">
        <f t="shared" si="69"/>
        <v>20843</v>
      </c>
      <c r="BZ33" s="50">
        <f t="shared" si="69"/>
        <v>2118</v>
      </c>
      <c r="CA33" s="50">
        <f t="shared" si="69"/>
        <v>1174</v>
      </c>
      <c r="CB33" s="50">
        <f t="shared" si="69"/>
        <v>4</v>
      </c>
      <c r="CC33" s="50">
        <f t="shared" si="69"/>
        <v>737</v>
      </c>
      <c r="CD33" s="50">
        <f t="shared" si="69"/>
        <v>276</v>
      </c>
      <c r="CE33" s="50">
        <f t="shared" si="69"/>
        <v>0</v>
      </c>
      <c r="CF33" s="50">
        <f t="shared" si="69"/>
        <v>67</v>
      </c>
      <c r="CG33" s="50">
        <f t="shared" si="69"/>
        <v>0</v>
      </c>
      <c r="CH33" s="50">
        <f t="shared" si="69"/>
        <v>0</v>
      </c>
      <c r="CI33" s="50">
        <f t="shared" si="69"/>
        <v>61</v>
      </c>
      <c r="CJ33" s="50">
        <f t="shared" si="69"/>
        <v>64</v>
      </c>
      <c r="CK33" s="50">
        <f t="shared" si="69"/>
        <v>27</v>
      </c>
      <c r="CL33" s="50">
        <f t="shared" si="69"/>
        <v>4294</v>
      </c>
      <c r="CM33" s="50">
        <f t="shared" si="69"/>
        <v>551</v>
      </c>
      <c r="CN33" s="50">
        <f t="shared" si="69"/>
        <v>510</v>
      </c>
      <c r="CO33" s="50">
        <f t="shared" si="69"/>
        <v>68</v>
      </c>
      <c r="CP33" s="50">
        <f t="shared" si="69"/>
        <v>1625</v>
      </c>
      <c r="CQ33" s="50">
        <f t="shared" si="69"/>
        <v>303</v>
      </c>
      <c r="CR33" s="50">
        <f t="shared" si="69"/>
        <v>275</v>
      </c>
      <c r="CS33" s="50">
        <f t="shared" si="69"/>
        <v>28</v>
      </c>
      <c r="CT33" s="50">
        <f t="shared" si="69"/>
        <v>0</v>
      </c>
      <c r="CU33" s="50">
        <f t="shared" si="69"/>
        <v>0</v>
      </c>
      <c r="CV33" s="50">
        <f t="shared" si="69"/>
        <v>10</v>
      </c>
      <c r="CW33" s="50">
        <f t="shared" si="69"/>
        <v>950</v>
      </c>
      <c r="CX33" s="50">
        <f t="shared" si="69"/>
        <v>177</v>
      </c>
      <c r="CY33" s="50">
        <f t="shared" si="69"/>
        <v>554</v>
      </c>
      <c r="CZ33" s="50">
        <f t="shared" si="69"/>
        <v>56</v>
      </c>
      <c r="DA33" s="50">
        <f t="shared" si="69"/>
        <v>341</v>
      </c>
      <c r="DB33" s="50">
        <f t="shared" si="69"/>
        <v>10</v>
      </c>
      <c r="DC33" s="50">
        <f t="shared" si="69"/>
        <v>4201</v>
      </c>
      <c r="DD33" s="50">
        <f t="shared" si="69"/>
        <v>56</v>
      </c>
      <c r="DE33" s="50">
        <f t="shared" si="69"/>
        <v>930</v>
      </c>
      <c r="DF33" s="50">
        <f t="shared" si="69"/>
        <v>428</v>
      </c>
      <c r="DG33" s="50">
        <f t="shared" si="69"/>
        <v>1095</v>
      </c>
      <c r="DH33" s="50">
        <f t="shared" si="69"/>
        <v>810</v>
      </c>
      <c r="DI33" s="50">
        <f t="shared" si="69"/>
        <v>23</v>
      </c>
      <c r="DJ33" s="50">
        <f t="shared" si="69"/>
        <v>14</v>
      </c>
      <c r="DK33" s="50">
        <f t="shared" si="69"/>
        <v>402</v>
      </c>
      <c r="DL33" s="50">
        <f t="shared" si="69"/>
        <v>24</v>
      </c>
      <c r="DM33" s="50">
        <f t="shared" si="69"/>
        <v>305</v>
      </c>
      <c r="DN33" s="50">
        <f t="shared" si="69"/>
        <v>305</v>
      </c>
      <c r="DO33" s="50">
        <f t="shared" si="69"/>
        <v>0</v>
      </c>
      <c r="DP33" s="50">
        <f t="shared" si="69"/>
        <v>0</v>
      </c>
      <c r="DQ33" s="50">
        <f t="shared" si="69"/>
        <v>20773</v>
      </c>
      <c r="DR33" s="50">
        <f t="shared" si="69"/>
        <v>70</v>
      </c>
      <c r="DS33" s="50">
        <f t="shared" si="69"/>
        <v>20538</v>
      </c>
      <c r="DT33" s="50">
        <f t="shared" si="69"/>
        <v>0</v>
      </c>
      <c r="DU33" s="50">
        <f>SUM(DU30:DU32)</f>
        <v>49542</v>
      </c>
      <c r="DV33" s="50">
        <f t="shared" ref="DV33" si="70">SUM(DV30:DV32)</f>
        <v>5510</v>
      </c>
      <c r="DW33" s="50">
        <f t="shared" si="69"/>
        <v>544</v>
      </c>
      <c r="DX33" s="50">
        <f t="shared" si="69"/>
        <v>0</v>
      </c>
      <c r="DY33" s="50">
        <f t="shared" si="69"/>
        <v>0</v>
      </c>
      <c r="DZ33" s="50">
        <f t="shared" si="69"/>
        <v>54</v>
      </c>
      <c r="EA33" s="50">
        <f t="shared" si="69"/>
        <v>4</v>
      </c>
      <c r="EB33" s="50">
        <f t="shared" si="69"/>
        <v>0</v>
      </c>
      <c r="EC33" s="50">
        <f t="shared" si="69"/>
        <v>4</v>
      </c>
      <c r="ED33" s="50">
        <f t="shared" si="69"/>
        <v>0</v>
      </c>
      <c r="EE33" s="50">
        <f t="shared" si="69"/>
        <v>5</v>
      </c>
      <c r="EF33" s="50">
        <f t="shared" si="69"/>
        <v>0</v>
      </c>
      <c r="EG33" s="50">
        <f t="shared" si="69"/>
        <v>0</v>
      </c>
      <c r="EH33" s="50">
        <f t="shared" ref="EH33:FL33" si="71">SUM(EH30:EH32)</f>
        <v>1638</v>
      </c>
      <c r="EI33" s="50">
        <f t="shared" si="71"/>
        <v>0</v>
      </c>
      <c r="EJ33" s="50">
        <f t="shared" si="71"/>
        <v>1126</v>
      </c>
      <c r="EK33" s="50">
        <f t="shared" si="71"/>
        <v>619</v>
      </c>
      <c r="EL33" s="50">
        <f t="shared" si="71"/>
        <v>20</v>
      </c>
      <c r="EM33" s="50">
        <f t="shared" si="71"/>
        <v>0</v>
      </c>
      <c r="EN33" s="50">
        <f t="shared" si="71"/>
        <v>523</v>
      </c>
      <c r="EO33" s="50">
        <f t="shared" si="71"/>
        <v>523</v>
      </c>
      <c r="EP33" s="50">
        <f t="shared" si="71"/>
        <v>523</v>
      </c>
      <c r="EQ33" s="50">
        <f t="shared" si="71"/>
        <v>0</v>
      </c>
      <c r="ER33" s="50">
        <f t="shared" si="71"/>
        <v>0</v>
      </c>
      <c r="ES33" s="50">
        <f t="shared" si="71"/>
        <v>35</v>
      </c>
      <c r="ET33" s="50">
        <f t="shared" si="71"/>
        <v>18</v>
      </c>
      <c r="EU33" s="50">
        <f t="shared" si="71"/>
        <v>55</v>
      </c>
      <c r="EV33" s="50">
        <f t="shared" si="71"/>
        <v>14</v>
      </c>
      <c r="EW33" s="50">
        <f t="shared" si="71"/>
        <v>0</v>
      </c>
      <c r="EX33" s="50">
        <f t="shared" si="71"/>
        <v>0</v>
      </c>
      <c r="EY33" s="50">
        <f t="shared" si="71"/>
        <v>137</v>
      </c>
      <c r="EZ33" s="50">
        <f t="shared" si="71"/>
        <v>38</v>
      </c>
      <c r="FA33" s="50">
        <f t="shared" si="71"/>
        <v>17</v>
      </c>
      <c r="FB33" s="50">
        <f t="shared" si="71"/>
        <v>0</v>
      </c>
      <c r="FC33" s="50">
        <f t="shared" si="71"/>
        <v>367</v>
      </c>
      <c r="FD33" s="50">
        <f t="shared" si="71"/>
        <v>19</v>
      </c>
      <c r="FE33" s="50">
        <f t="shared" si="71"/>
        <v>273</v>
      </c>
      <c r="FF33" s="50">
        <f t="shared" si="71"/>
        <v>0</v>
      </c>
      <c r="FG33" s="50">
        <f t="shared" si="71"/>
        <v>0</v>
      </c>
      <c r="FH33" s="50">
        <f t="shared" si="71"/>
        <v>0</v>
      </c>
      <c r="FI33" s="50">
        <f t="shared" si="71"/>
        <v>0</v>
      </c>
      <c r="FJ33" s="50">
        <f t="shared" si="71"/>
        <v>5237</v>
      </c>
      <c r="FK33" s="50">
        <f t="shared" si="71"/>
        <v>0</v>
      </c>
      <c r="FL33" s="50">
        <f t="shared" si="71"/>
        <v>0</v>
      </c>
      <c r="FM33" s="45"/>
    </row>
    <row r="34" spans="1:169" x14ac:dyDescent="0.35">
      <c r="A34" s="32">
        <f>A32+1</f>
        <v>15</v>
      </c>
      <c r="B34" s="33" t="s">
        <v>183</v>
      </c>
      <c r="C34" s="34" t="s">
        <v>184</v>
      </c>
      <c r="D34" s="35">
        <f t="shared" ref="D34:D58" si="72">E34+S34+T34+U34+AA34+AD34+AI34+AJ34+AK34+AN34+AO34+W34</f>
        <v>37393</v>
      </c>
      <c r="E34" s="36">
        <f t="shared" si="5"/>
        <v>10058</v>
      </c>
      <c r="F34" s="37">
        <f t="shared" si="6"/>
        <v>335</v>
      </c>
      <c r="G34" s="37">
        <f t="shared" si="6"/>
        <v>2315</v>
      </c>
      <c r="H34" s="37">
        <f t="shared" si="6"/>
        <v>7408</v>
      </c>
      <c r="I34" s="37">
        <f t="shared" si="7"/>
        <v>0</v>
      </c>
      <c r="J34" s="36">
        <f t="shared" si="8"/>
        <v>5199</v>
      </c>
      <c r="K34" s="37">
        <v>178</v>
      </c>
      <c r="L34" s="37">
        <v>302</v>
      </c>
      <c r="M34" s="37">
        <v>4719</v>
      </c>
      <c r="N34" s="37">
        <v>0</v>
      </c>
      <c r="O34" s="36">
        <f t="shared" si="9"/>
        <v>4859</v>
      </c>
      <c r="P34" s="37">
        <v>157</v>
      </c>
      <c r="Q34" s="37">
        <v>2013</v>
      </c>
      <c r="R34" s="37">
        <v>2689</v>
      </c>
      <c r="S34" s="37"/>
      <c r="T34" s="37"/>
      <c r="U34" s="37">
        <f>[4]Итого!U28</f>
        <v>0</v>
      </c>
      <c r="V34" s="51">
        <f t="shared" ref="V34:V51" si="73">E34+S34+AI34+T34</f>
        <v>11580</v>
      </c>
      <c r="W34" s="36">
        <f t="shared" ref="W34:W58" si="74">X34+Y34+Z34</f>
        <v>6241</v>
      </c>
      <c r="X34" s="52">
        <v>4812</v>
      </c>
      <c r="Y34" s="52">
        <v>821</v>
      </c>
      <c r="Z34" s="52">
        <v>608</v>
      </c>
      <c r="AA34" s="36">
        <f t="shared" ref="AA34:AA58" si="75">AB34+AC34</f>
        <v>4207</v>
      </c>
      <c r="AB34" s="37">
        <v>1430</v>
      </c>
      <c r="AC34" s="37">
        <v>2777</v>
      </c>
      <c r="AD34" s="36">
        <f t="shared" ref="AD34:AD58" si="76">AE34+AG34+AH34</f>
        <v>6005</v>
      </c>
      <c r="AE34" s="37">
        <v>5977</v>
      </c>
      <c r="AF34" s="37">
        <v>988</v>
      </c>
      <c r="AG34" s="37">
        <v>0</v>
      </c>
      <c r="AH34" s="37">
        <v>28</v>
      </c>
      <c r="AI34" s="37">
        <f>'[1]Дисп ВН_2 этап_2022 год'!M24</f>
        <v>1522</v>
      </c>
      <c r="AJ34" s="37"/>
      <c r="AK34" s="36">
        <f t="shared" si="13"/>
        <v>0</v>
      </c>
      <c r="AL34" s="37">
        <v>0</v>
      </c>
      <c r="AM34" s="37">
        <v>0</v>
      </c>
      <c r="AN34" s="37">
        <v>3660</v>
      </c>
      <c r="AO34" s="37">
        <v>5700</v>
      </c>
      <c r="AP34" s="38">
        <f t="shared" si="14"/>
        <v>6556</v>
      </c>
      <c r="AQ34" s="39">
        <v>6556</v>
      </c>
      <c r="AR34" s="39">
        <v>0</v>
      </c>
      <c r="AS34" s="37">
        <v>0</v>
      </c>
      <c r="AT34" s="38">
        <f t="shared" ref="AT34:AT58" si="77">AU34+BB34+BC34</f>
        <v>19089</v>
      </c>
      <c r="AU34" s="36">
        <f t="shared" ref="AU34:AU58" si="78">SUM(AW34:AZ34)</f>
        <v>12079</v>
      </c>
      <c r="AV34" s="36"/>
      <c r="AW34" s="37">
        <v>5189</v>
      </c>
      <c r="AX34" s="37">
        <v>2743</v>
      </c>
      <c r="AY34" s="37">
        <v>4147</v>
      </c>
      <c r="AZ34" s="37">
        <v>0</v>
      </c>
      <c r="BA34" s="51">
        <f t="shared" ref="BA34:BA51" si="79">AU34</f>
        <v>12079</v>
      </c>
      <c r="BB34" s="37">
        <v>7010</v>
      </c>
      <c r="BC34" s="40">
        <f t="shared" si="16"/>
        <v>0</v>
      </c>
      <c r="BD34" s="37">
        <v>0</v>
      </c>
      <c r="BE34" s="37">
        <v>0</v>
      </c>
      <c r="BF34" s="41">
        <f t="shared" si="17"/>
        <v>0</v>
      </c>
      <c r="BG34" s="37">
        <v>0</v>
      </c>
      <c r="BH34" s="37">
        <v>0</v>
      </c>
      <c r="BI34" s="37">
        <v>0</v>
      </c>
      <c r="BJ34" s="37">
        <v>0</v>
      </c>
      <c r="BK34" s="41">
        <f t="shared" si="18"/>
        <v>0</v>
      </c>
      <c r="BL34" s="37">
        <v>0</v>
      </c>
      <c r="BM34" s="37">
        <v>0</v>
      </c>
      <c r="BN34" s="37">
        <v>691</v>
      </c>
      <c r="BO34" s="41">
        <f t="shared" si="19"/>
        <v>305</v>
      </c>
      <c r="BP34" s="37">
        <f>'[2]Эндоскопия_расчет (V+расх)'!D22</f>
        <v>0</v>
      </c>
      <c r="BQ34" s="37">
        <f>'[2]Эндоскопия_расчет (V+расх)'!C22-BP34</f>
        <v>305</v>
      </c>
      <c r="BR34" s="37"/>
      <c r="BS34" s="37"/>
      <c r="BT34" s="37">
        <v>0</v>
      </c>
      <c r="BU34" s="37"/>
      <c r="BV34" s="37"/>
      <c r="BW34" s="37"/>
      <c r="BX34" s="35">
        <f>ROUND((BZ34-CA34)*BZ$5+CA34*CA$5+CB34*CB$5+CC34*CC$5+CD34*CD$5+CF34*CF$5+CG34*CG$5+CH34*CH$5+CI34*CI$5+CJ34*CJ$5+CK34*CK$5+CL34*CL$5+CN34*CN$5+CO34*CO$5+CP34*CP$5+CQ34*CQ$5+CR34*CR$5+CS34*CS$5+CT34*CT$5+CV34*CV$5+CW34*CW$5+CX34*CX$5+CY34*CY$5+CZ34*CZ$5+DA34*DA$5+DB34*DB$5+DC34*DC$5+DD34*DD$5+DE34*DE$5+DF34*DF$5+DG34*DG$5+DH34*DH$5+DI34*DI$5+DJ34*DJ$5+DK34*DK$5+DL34*DL$5+DM34*DM$5+DO34*DO$5,0)</f>
        <v>18762</v>
      </c>
      <c r="BY34" s="38">
        <f t="shared" ref="BY34:BY58" si="80">SUM(BZ34:DO34)-CA34-CE34-CU34-DN34-CM34</f>
        <v>1939</v>
      </c>
      <c r="BZ34" s="37">
        <v>0</v>
      </c>
      <c r="CA34" s="37">
        <v>0</v>
      </c>
      <c r="CB34" s="37">
        <v>0</v>
      </c>
      <c r="CC34" s="37">
        <v>339</v>
      </c>
      <c r="CD34" s="42">
        <v>0</v>
      </c>
      <c r="CE34" s="37"/>
      <c r="CF34" s="37">
        <v>0</v>
      </c>
      <c r="CG34" s="37">
        <v>0</v>
      </c>
      <c r="CH34" s="37">
        <v>0</v>
      </c>
      <c r="CI34" s="37">
        <v>0</v>
      </c>
      <c r="CJ34" s="37">
        <v>0</v>
      </c>
      <c r="CK34" s="37">
        <v>0</v>
      </c>
      <c r="CL34" s="37">
        <v>404</v>
      </c>
      <c r="CM34" s="37">
        <v>0</v>
      </c>
      <c r="CN34" s="37">
        <v>0</v>
      </c>
      <c r="CO34" s="37">
        <v>0</v>
      </c>
      <c r="CP34" s="37">
        <v>0</v>
      </c>
      <c r="CQ34" s="37">
        <v>89</v>
      </c>
      <c r="CR34" s="37">
        <v>0</v>
      </c>
      <c r="CS34" s="37">
        <v>0</v>
      </c>
      <c r="CT34" s="37">
        <v>0</v>
      </c>
      <c r="CU34" s="37"/>
      <c r="CV34" s="37">
        <v>0</v>
      </c>
      <c r="CW34" s="37">
        <v>0</v>
      </c>
      <c r="CX34" s="37">
        <v>71</v>
      </c>
      <c r="CY34" s="37">
        <v>25</v>
      </c>
      <c r="CZ34" s="37">
        <v>0</v>
      </c>
      <c r="DA34" s="37">
        <v>78</v>
      </c>
      <c r="DB34" s="37">
        <v>0</v>
      </c>
      <c r="DC34" s="37">
        <v>801</v>
      </c>
      <c r="DD34" s="37">
        <v>0</v>
      </c>
      <c r="DE34" s="37">
        <v>0</v>
      </c>
      <c r="DF34" s="37">
        <v>8</v>
      </c>
      <c r="DG34" s="37">
        <v>6</v>
      </c>
      <c r="DH34" s="37">
        <v>0</v>
      </c>
      <c r="DI34" s="37">
        <v>0</v>
      </c>
      <c r="DJ34" s="37">
        <v>0</v>
      </c>
      <c r="DK34" s="37">
        <v>118</v>
      </c>
      <c r="DL34" s="37">
        <v>0</v>
      </c>
      <c r="DM34" s="37">
        <v>0</v>
      </c>
      <c r="DN34" s="37"/>
      <c r="DO34" s="37">
        <v>0</v>
      </c>
      <c r="DP34" s="37"/>
      <c r="DQ34" s="43">
        <f t="shared" ref="DQ34:DQ58" si="81">BY34-DR34</f>
        <v>1939</v>
      </c>
      <c r="DR34" s="43">
        <f>'[3]ВМП УФ'!D34</f>
        <v>0</v>
      </c>
      <c r="DS34" s="43">
        <f t="shared" ref="DS34:DS58" si="82">BY34-DM34</f>
        <v>1939</v>
      </c>
      <c r="DT34" s="37"/>
      <c r="DU34" s="35">
        <f t="shared" ref="DU34:DU58" si="83">ROUND(DX34*DV$5+(DW34-DX34)*DU$5+DY34*DU$5+DZ34*DU$5+EA34*DU$5+EC34*DU$5+ED34*DU$5+EE34*DU$5+EF34*DU$5+EG34*DU$5+EH34*DU$5+EI34*DU$5+EJ34*DU$5+EK34*DU$5+(EL34-EM34)*DU$5+EN34*DU$5+ER34*DU$5+ES34*DU$5+ET34*DU$5+EU34*DU$5+EV34*DU$5+EW34*DU$5+EX34*DU$5+EY34*DU$5+EZ34*DU$5+FA34*DU$5+FB34*DU$5+FC34*DU$5+FD34*DU$5+FE34*FE$5+FG34*FG$5+FH34*FH$5+FI34*FI$5,0)</f>
        <v>8626</v>
      </c>
      <c r="DV34" s="38">
        <f t="shared" ref="DV34:DV58" si="84">SUM(DW34:FE34)-DX34-EB34-EM34-EO34-EP34-EQ34</f>
        <v>1003</v>
      </c>
      <c r="DW34" s="36">
        <v>18</v>
      </c>
      <c r="DX34" s="37">
        <v>0</v>
      </c>
      <c r="DY34" s="37">
        <v>2</v>
      </c>
      <c r="DZ34" s="37">
        <v>29</v>
      </c>
      <c r="EA34" s="36">
        <v>0</v>
      </c>
      <c r="EB34" s="37"/>
      <c r="EC34" s="37">
        <v>1</v>
      </c>
      <c r="ED34" s="37">
        <v>0</v>
      </c>
      <c r="EE34" s="37">
        <v>0</v>
      </c>
      <c r="EF34" s="37">
        <v>0</v>
      </c>
      <c r="EG34" s="37">
        <v>4</v>
      </c>
      <c r="EH34" s="37">
        <v>607</v>
      </c>
      <c r="EI34" s="37">
        <v>0</v>
      </c>
      <c r="EJ34" s="37">
        <v>3</v>
      </c>
      <c r="EK34" s="37">
        <v>196</v>
      </c>
      <c r="EL34" s="36">
        <v>1</v>
      </c>
      <c r="EM34" s="37">
        <v>0</v>
      </c>
      <c r="EN34" s="36">
        <v>0</v>
      </c>
      <c r="EO34" s="37">
        <v>0</v>
      </c>
      <c r="EP34" s="37">
        <v>0</v>
      </c>
      <c r="EQ34" s="37">
        <v>0</v>
      </c>
      <c r="ER34" s="37">
        <v>2</v>
      </c>
      <c r="ES34" s="37">
        <v>0</v>
      </c>
      <c r="ET34" s="37">
        <v>0</v>
      </c>
      <c r="EU34" s="37">
        <v>0</v>
      </c>
      <c r="EV34" s="37">
        <v>2</v>
      </c>
      <c r="EW34" s="37">
        <v>0</v>
      </c>
      <c r="EX34" s="37">
        <v>0</v>
      </c>
      <c r="EY34" s="37">
        <v>3</v>
      </c>
      <c r="EZ34" s="37">
        <v>0</v>
      </c>
      <c r="FA34" s="37">
        <v>15</v>
      </c>
      <c r="FB34" s="37">
        <v>0</v>
      </c>
      <c r="FC34" s="37">
        <v>117</v>
      </c>
      <c r="FD34" s="37">
        <v>3</v>
      </c>
      <c r="FE34" s="37">
        <v>0</v>
      </c>
      <c r="FF34" s="44">
        <f t="shared" ref="FF34:FF58" si="85">SUM(FG34:FI34)</f>
        <v>0</v>
      </c>
      <c r="FG34" s="37">
        <v>0</v>
      </c>
      <c r="FH34" s="37">
        <v>0</v>
      </c>
      <c r="FI34" s="37">
        <v>0</v>
      </c>
      <c r="FJ34" s="35">
        <f t="shared" ref="FJ34:FJ58" si="86">DV34-FE34</f>
        <v>1003</v>
      </c>
      <c r="FK34" s="37"/>
      <c r="FL34" s="37"/>
      <c r="FM34" s="45"/>
    </row>
    <row r="35" spans="1:169" x14ac:dyDescent="0.35">
      <c r="A35" s="32">
        <f>A34+1</f>
        <v>16</v>
      </c>
      <c r="B35" s="33" t="s">
        <v>185</v>
      </c>
      <c r="C35" s="34" t="s">
        <v>186</v>
      </c>
      <c r="D35" s="35">
        <f t="shared" si="72"/>
        <v>42685</v>
      </c>
      <c r="E35" s="36">
        <f t="shared" si="5"/>
        <v>15043</v>
      </c>
      <c r="F35" s="37">
        <f t="shared" si="6"/>
        <v>6425</v>
      </c>
      <c r="G35" s="37">
        <f t="shared" si="6"/>
        <v>3122</v>
      </c>
      <c r="H35" s="37">
        <f t="shared" si="6"/>
        <v>5496</v>
      </c>
      <c r="I35" s="37">
        <f t="shared" si="7"/>
        <v>0</v>
      </c>
      <c r="J35" s="36">
        <f t="shared" si="8"/>
        <v>7321</v>
      </c>
      <c r="K35" s="37">
        <v>3412</v>
      </c>
      <c r="L35" s="37">
        <v>408</v>
      </c>
      <c r="M35" s="37">
        <v>3501</v>
      </c>
      <c r="N35" s="37">
        <v>0</v>
      </c>
      <c r="O35" s="36">
        <f t="shared" si="9"/>
        <v>7722</v>
      </c>
      <c r="P35" s="37">
        <v>3013</v>
      </c>
      <c r="Q35" s="37">
        <v>2714</v>
      </c>
      <c r="R35" s="37">
        <v>1995</v>
      </c>
      <c r="S35" s="37"/>
      <c r="T35" s="37"/>
      <c r="U35" s="37">
        <f>[4]Итого!U29</f>
        <v>0</v>
      </c>
      <c r="V35" s="51">
        <f t="shared" si="73"/>
        <v>16671</v>
      </c>
      <c r="W35" s="36">
        <f t="shared" si="74"/>
        <v>7545</v>
      </c>
      <c r="X35" s="52">
        <v>5880</v>
      </c>
      <c r="Y35" s="52">
        <v>853</v>
      </c>
      <c r="Z35" s="52">
        <v>812</v>
      </c>
      <c r="AA35" s="36">
        <f t="shared" si="75"/>
        <v>4413</v>
      </c>
      <c r="AB35" s="37">
        <v>1659</v>
      </c>
      <c r="AC35" s="37">
        <v>2754</v>
      </c>
      <c r="AD35" s="36">
        <f t="shared" si="76"/>
        <v>7976</v>
      </c>
      <c r="AE35" s="37">
        <v>7855</v>
      </c>
      <c r="AF35" s="37">
        <v>1291</v>
      </c>
      <c r="AG35" s="37">
        <v>80</v>
      </c>
      <c r="AH35" s="37">
        <v>41</v>
      </c>
      <c r="AI35" s="37">
        <f>'[1]Дисп ВН_2 этап_2022 год'!M25</f>
        <v>1628</v>
      </c>
      <c r="AJ35" s="37"/>
      <c r="AK35" s="36">
        <f t="shared" si="13"/>
        <v>0</v>
      </c>
      <c r="AL35" s="37">
        <v>0</v>
      </c>
      <c r="AM35" s="37">
        <v>0</v>
      </c>
      <c r="AN35" s="37">
        <v>80</v>
      </c>
      <c r="AO35" s="37">
        <v>6000</v>
      </c>
      <c r="AP35" s="38">
        <f t="shared" si="14"/>
        <v>8168</v>
      </c>
      <c r="AQ35" s="39">
        <v>8168</v>
      </c>
      <c r="AR35" s="37">
        <v>0</v>
      </c>
      <c r="AS35" s="37">
        <v>0</v>
      </c>
      <c r="AT35" s="38">
        <f t="shared" si="77"/>
        <v>34175</v>
      </c>
      <c r="AU35" s="36">
        <f t="shared" si="78"/>
        <v>22525</v>
      </c>
      <c r="AV35" s="36"/>
      <c r="AW35" s="37">
        <v>12296</v>
      </c>
      <c r="AX35" s="37">
        <v>1214</v>
      </c>
      <c r="AY35" s="37">
        <v>9015</v>
      </c>
      <c r="AZ35" s="37">
        <v>0</v>
      </c>
      <c r="BA35" s="51">
        <f t="shared" si="79"/>
        <v>22525</v>
      </c>
      <c r="BB35" s="37">
        <v>11650</v>
      </c>
      <c r="BC35" s="40">
        <f t="shared" si="16"/>
        <v>0</v>
      </c>
      <c r="BD35" s="37">
        <v>0</v>
      </c>
      <c r="BE35" s="37">
        <v>0</v>
      </c>
      <c r="BF35" s="41">
        <f t="shared" si="17"/>
        <v>0</v>
      </c>
      <c r="BG35" s="37">
        <v>0</v>
      </c>
      <c r="BH35" s="37">
        <v>0</v>
      </c>
      <c r="BI35" s="37">
        <v>0</v>
      </c>
      <c r="BJ35" s="37">
        <v>0</v>
      </c>
      <c r="BK35" s="41">
        <f t="shared" si="18"/>
        <v>0</v>
      </c>
      <c r="BL35" s="37">
        <v>0</v>
      </c>
      <c r="BM35" s="37">
        <v>0</v>
      </c>
      <c r="BN35" s="37">
        <v>557</v>
      </c>
      <c r="BO35" s="41">
        <f t="shared" si="19"/>
        <v>869</v>
      </c>
      <c r="BP35" s="37">
        <f>'[2]Эндоскопия_расчет (V+расх)'!D23</f>
        <v>0</v>
      </c>
      <c r="BQ35" s="37">
        <f>'[2]Эндоскопия_расчет (V+расх)'!C23-BP35</f>
        <v>869</v>
      </c>
      <c r="BR35" s="37"/>
      <c r="BS35" s="37"/>
      <c r="BT35" s="37">
        <v>0</v>
      </c>
      <c r="BU35" s="37"/>
      <c r="BV35" s="37"/>
      <c r="BW35" s="37"/>
      <c r="BX35" s="35">
        <f t="shared" si="20"/>
        <v>17063</v>
      </c>
      <c r="BY35" s="38">
        <f t="shared" si="80"/>
        <v>1633</v>
      </c>
      <c r="BZ35" s="37">
        <v>0</v>
      </c>
      <c r="CA35" s="37">
        <v>0</v>
      </c>
      <c r="CB35" s="37">
        <v>0</v>
      </c>
      <c r="CC35" s="37">
        <v>34</v>
      </c>
      <c r="CD35" s="42">
        <v>4</v>
      </c>
      <c r="CE35" s="37"/>
      <c r="CF35" s="37">
        <v>4</v>
      </c>
      <c r="CG35" s="37">
        <v>0</v>
      </c>
      <c r="CH35" s="37">
        <v>0</v>
      </c>
      <c r="CI35" s="37">
        <v>0</v>
      </c>
      <c r="CJ35" s="37">
        <v>0</v>
      </c>
      <c r="CK35" s="37">
        <v>0</v>
      </c>
      <c r="CL35" s="37">
        <v>54</v>
      </c>
      <c r="CM35" s="37">
        <v>0</v>
      </c>
      <c r="CN35" s="37">
        <v>0</v>
      </c>
      <c r="CO35" s="37">
        <v>0</v>
      </c>
      <c r="CP35" s="37">
        <v>317</v>
      </c>
      <c r="CQ35" s="37">
        <v>78</v>
      </c>
      <c r="CR35" s="37">
        <v>0</v>
      </c>
      <c r="CS35" s="37">
        <v>0</v>
      </c>
      <c r="CT35" s="37">
        <v>0</v>
      </c>
      <c r="CU35" s="37"/>
      <c r="CV35" s="37">
        <v>0</v>
      </c>
      <c r="CW35" s="37">
        <v>0</v>
      </c>
      <c r="CX35" s="37">
        <v>0</v>
      </c>
      <c r="CY35" s="37">
        <v>9</v>
      </c>
      <c r="CZ35" s="37">
        <v>0</v>
      </c>
      <c r="DA35" s="37">
        <v>0</v>
      </c>
      <c r="DB35" s="37">
        <v>0</v>
      </c>
      <c r="DC35" s="37">
        <v>1116</v>
      </c>
      <c r="DD35" s="37">
        <v>0</v>
      </c>
      <c r="DE35" s="37">
        <v>0</v>
      </c>
      <c r="DF35" s="37">
        <v>11</v>
      </c>
      <c r="DG35" s="37">
        <v>0</v>
      </c>
      <c r="DH35" s="37">
        <v>0</v>
      </c>
      <c r="DI35" s="37">
        <v>0</v>
      </c>
      <c r="DJ35" s="37">
        <v>0</v>
      </c>
      <c r="DK35" s="37">
        <v>6</v>
      </c>
      <c r="DL35" s="37">
        <v>0</v>
      </c>
      <c r="DM35" s="37">
        <v>0</v>
      </c>
      <c r="DN35" s="37"/>
      <c r="DO35" s="37">
        <v>0</v>
      </c>
      <c r="DP35" s="37"/>
      <c r="DQ35" s="43">
        <f t="shared" si="81"/>
        <v>1633</v>
      </c>
      <c r="DR35" s="43">
        <f>'[3]ВМП УФ'!D35</f>
        <v>0</v>
      </c>
      <c r="DS35" s="43">
        <f t="shared" si="82"/>
        <v>1633</v>
      </c>
      <c r="DT35" s="37"/>
      <c r="DU35" s="35">
        <f t="shared" si="83"/>
        <v>10466</v>
      </c>
      <c r="DV35" s="38">
        <f t="shared" si="84"/>
        <v>1217</v>
      </c>
      <c r="DW35" s="36">
        <v>6</v>
      </c>
      <c r="DX35" s="37">
        <v>0</v>
      </c>
      <c r="DY35" s="37">
        <v>0</v>
      </c>
      <c r="DZ35" s="37">
        <v>58</v>
      </c>
      <c r="EA35" s="36">
        <v>3</v>
      </c>
      <c r="EB35" s="37"/>
      <c r="EC35" s="37">
        <v>0</v>
      </c>
      <c r="ED35" s="37">
        <v>0</v>
      </c>
      <c r="EE35" s="37">
        <v>0</v>
      </c>
      <c r="EF35" s="37">
        <v>0</v>
      </c>
      <c r="EG35" s="37">
        <v>0</v>
      </c>
      <c r="EH35" s="37">
        <v>892</v>
      </c>
      <c r="EI35" s="37">
        <v>0</v>
      </c>
      <c r="EJ35" s="37">
        <v>68</v>
      </c>
      <c r="EK35" s="37">
        <v>80</v>
      </c>
      <c r="EL35" s="36">
        <v>2</v>
      </c>
      <c r="EM35" s="37">
        <v>0</v>
      </c>
      <c r="EN35" s="36">
        <v>0</v>
      </c>
      <c r="EO35" s="37">
        <v>0</v>
      </c>
      <c r="EP35" s="37">
        <v>0</v>
      </c>
      <c r="EQ35" s="37">
        <v>0</v>
      </c>
      <c r="ER35" s="37">
        <v>0</v>
      </c>
      <c r="ES35" s="37">
        <v>0</v>
      </c>
      <c r="ET35" s="37">
        <v>0</v>
      </c>
      <c r="EU35" s="37">
        <v>30</v>
      </c>
      <c r="EV35" s="37">
        <v>0</v>
      </c>
      <c r="EW35" s="37">
        <v>0</v>
      </c>
      <c r="EX35" s="37">
        <v>0</v>
      </c>
      <c r="EY35" s="37">
        <v>12</v>
      </c>
      <c r="EZ35" s="37">
        <v>0</v>
      </c>
      <c r="FA35" s="37">
        <v>0</v>
      </c>
      <c r="FB35" s="37">
        <v>0</v>
      </c>
      <c r="FC35" s="37">
        <v>66</v>
      </c>
      <c r="FD35" s="37">
        <v>0</v>
      </c>
      <c r="FE35" s="37">
        <v>0</v>
      </c>
      <c r="FF35" s="44">
        <f t="shared" si="85"/>
        <v>0</v>
      </c>
      <c r="FG35" s="37">
        <v>0</v>
      </c>
      <c r="FH35" s="37">
        <v>0</v>
      </c>
      <c r="FI35" s="37">
        <v>0</v>
      </c>
      <c r="FJ35" s="35">
        <f t="shared" si="86"/>
        <v>1217</v>
      </c>
      <c r="FK35" s="37"/>
      <c r="FL35" s="37"/>
      <c r="FM35" s="45"/>
    </row>
    <row r="36" spans="1:169" x14ac:dyDescent="0.35">
      <c r="A36" s="32">
        <f t="shared" ref="A36:A58" si="87">A35+1</f>
        <v>17</v>
      </c>
      <c r="B36" s="33" t="s">
        <v>187</v>
      </c>
      <c r="C36" s="34" t="s">
        <v>188</v>
      </c>
      <c r="D36" s="35">
        <f t="shared" si="72"/>
        <v>108974</v>
      </c>
      <c r="E36" s="36">
        <f t="shared" si="5"/>
        <v>64504</v>
      </c>
      <c r="F36" s="37">
        <f t="shared" si="6"/>
        <v>31677</v>
      </c>
      <c r="G36" s="37">
        <f t="shared" si="6"/>
        <v>5844</v>
      </c>
      <c r="H36" s="37">
        <f t="shared" si="6"/>
        <v>26983</v>
      </c>
      <c r="I36" s="37">
        <f t="shared" si="7"/>
        <v>0</v>
      </c>
      <c r="J36" s="36">
        <f t="shared" si="8"/>
        <v>34773</v>
      </c>
      <c r="K36" s="37">
        <v>16820</v>
      </c>
      <c r="L36" s="37">
        <v>763</v>
      </c>
      <c r="M36" s="37">
        <v>17190</v>
      </c>
      <c r="N36" s="37">
        <v>0</v>
      </c>
      <c r="O36" s="36">
        <f t="shared" si="9"/>
        <v>29731</v>
      </c>
      <c r="P36" s="37">
        <v>14857</v>
      </c>
      <c r="Q36" s="37">
        <v>5081</v>
      </c>
      <c r="R36" s="37">
        <v>9793</v>
      </c>
      <c r="S36" s="37"/>
      <c r="T36" s="37"/>
      <c r="U36" s="37">
        <f>[4]Итого!U30</f>
        <v>0</v>
      </c>
      <c r="V36" s="51">
        <f t="shared" si="73"/>
        <v>65451</v>
      </c>
      <c r="W36" s="36">
        <f t="shared" si="74"/>
        <v>9594</v>
      </c>
      <c r="X36" s="52">
        <v>7253</v>
      </c>
      <c r="Y36" s="52">
        <v>1082</v>
      </c>
      <c r="Z36" s="52">
        <v>1259</v>
      </c>
      <c r="AA36" s="36">
        <f t="shared" si="75"/>
        <v>12440</v>
      </c>
      <c r="AB36" s="37">
        <v>3876</v>
      </c>
      <c r="AC36" s="37">
        <v>8564</v>
      </c>
      <c r="AD36" s="36">
        <f t="shared" si="76"/>
        <v>13434</v>
      </c>
      <c r="AE36" s="37">
        <v>13395</v>
      </c>
      <c r="AF36" s="37">
        <v>2332</v>
      </c>
      <c r="AG36" s="37">
        <v>0</v>
      </c>
      <c r="AH36" s="37">
        <v>39</v>
      </c>
      <c r="AI36" s="37">
        <f>'[1]Дисп ВН_2 этап_2022 год'!M26</f>
        <v>947</v>
      </c>
      <c r="AJ36" s="37"/>
      <c r="AK36" s="36">
        <f t="shared" si="13"/>
        <v>0</v>
      </c>
      <c r="AL36" s="37">
        <v>0</v>
      </c>
      <c r="AM36" s="37">
        <v>0</v>
      </c>
      <c r="AN36" s="37">
        <v>1342</v>
      </c>
      <c r="AO36" s="37">
        <v>6713</v>
      </c>
      <c r="AP36" s="38">
        <f t="shared" si="14"/>
        <v>11270</v>
      </c>
      <c r="AQ36" s="39">
        <v>11270</v>
      </c>
      <c r="AR36" s="37">
        <v>0</v>
      </c>
      <c r="AS36" s="37">
        <v>0</v>
      </c>
      <c r="AT36" s="38">
        <f t="shared" si="77"/>
        <v>52417</v>
      </c>
      <c r="AU36" s="36">
        <f t="shared" si="78"/>
        <v>37298</v>
      </c>
      <c r="AV36" s="36"/>
      <c r="AW36" s="37">
        <v>14898</v>
      </c>
      <c r="AX36" s="37">
        <v>5103</v>
      </c>
      <c r="AY36" s="37">
        <v>17297</v>
      </c>
      <c r="AZ36" s="37">
        <v>0</v>
      </c>
      <c r="BA36" s="51">
        <f t="shared" si="79"/>
        <v>37298</v>
      </c>
      <c r="BB36" s="37">
        <v>15119</v>
      </c>
      <c r="BC36" s="40">
        <f t="shared" si="16"/>
        <v>0</v>
      </c>
      <c r="BD36" s="37">
        <v>0</v>
      </c>
      <c r="BE36" s="37">
        <v>0</v>
      </c>
      <c r="BF36" s="41">
        <f t="shared" si="17"/>
        <v>0</v>
      </c>
      <c r="BG36" s="37">
        <v>0</v>
      </c>
      <c r="BH36" s="37">
        <v>0</v>
      </c>
      <c r="BI36" s="37">
        <v>0</v>
      </c>
      <c r="BJ36" s="37">
        <v>0</v>
      </c>
      <c r="BK36" s="41">
        <f t="shared" si="18"/>
        <v>0</v>
      </c>
      <c r="BL36" s="37">
        <v>0</v>
      </c>
      <c r="BM36" s="37">
        <v>0</v>
      </c>
      <c r="BN36" s="37">
        <v>0</v>
      </c>
      <c r="BO36" s="41">
        <f t="shared" si="19"/>
        <v>532</v>
      </c>
      <c r="BP36" s="37">
        <f>'[2]Эндоскопия_расчет (V+расх)'!D24</f>
        <v>0</v>
      </c>
      <c r="BQ36" s="37">
        <f>'[2]Эндоскопия_расчет (V+расх)'!C24-BP36</f>
        <v>532</v>
      </c>
      <c r="BR36" s="37"/>
      <c r="BS36" s="37"/>
      <c r="BT36" s="37">
        <v>0</v>
      </c>
      <c r="BU36" s="37"/>
      <c r="BV36" s="37"/>
      <c r="BW36" s="37"/>
      <c r="BX36" s="35">
        <f t="shared" si="20"/>
        <v>18233</v>
      </c>
      <c r="BY36" s="38">
        <f t="shared" si="80"/>
        <v>1790</v>
      </c>
      <c r="BZ36" s="37">
        <v>0</v>
      </c>
      <c r="CA36" s="37">
        <v>0</v>
      </c>
      <c r="CB36" s="37">
        <v>0</v>
      </c>
      <c r="CC36" s="37">
        <v>138</v>
      </c>
      <c r="CD36" s="42">
        <v>4</v>
      </c>
      <c r="CE36" s="37"/>
      <c r="CF36" s="37">
        <v>0</v>
      </c>
      <c r="CG36" s="37">
        <v>0</v>
      </c>
      <c r="CH36" s="37">
        <v>0</v>
      </c>
      <c r="CI36" s="37">
        <v>0</v>
      </c>
      <c r="CJ36" s="37">
        <v>0</v>
      </c>
      <c r="CK36" s="37">
        <v>0</v>
      </c>
      <c r="CL36" s="37">
        <v>105</v>
      </c>
      <c r="CM36" s="37">
        <v>0</v>
      </c>
      <c r="CN36" s="37">
        <v>0</v>
      </c>
      <c r="CO36" s="37">
        <v>6</v>
      </c>
      <c r="CP36" s="37">
        <v>96</v>
      </c>
      <c r="CQ36" s="37">
        <v>72</v>
      </c>
      <c r="CR36" s="37">
        <v>0</v>
      </c>
      <c r="CS36" s="37">
        <v>0</v>
      </c>
      <c r="CT36" s="37">
        <v>0</v>
      </c>
      <c r="CU36" s="37"/>
      <c r="CV36" s="37">
        <v>0</v>
      </c>
      <c r="CW36" s="37">
        <v>0</v>
      </c>
      <c r="CX36" s="37">
        <v>0</v>
      </c>
      <c r="CY36" s="37">
        <v>152</v>
      </c>
      <c r="CZ36" s="37">
        <v>0</v>
      </c>
      <c r="DA36" s="37">
        <v>9</v>
      </c>
      <c r="DB36" s="37">
        <v>0</v>
      </c>
      <c r="DC36" s="37">
        <v>1129</v>
      </c>
      <c r="DD36" s="37">
        <v>0</v>
      </c>
      <c r="DE36" s="37">
        <v>3</v>
      </c>
      <c r="DF36" s="37">
        <v>6</v>
      </c>
      <c r="DG36" s="37">
        <v>6</v>
      </c>
      <c r="DH36" s="37">
        <v>52</v>
      </c>
      <c r="DI36" s="37">
        <v>0</v>
      </c>
      <c r="DJ36" s="37">
        <v>0</v>
      </c>
      <c r="DK36" s="37">
        <v>11</v>
      </c>
      <c r="DL36" s="37">
        <v>1</v>
      </c>
      <c r="DM36" s="37">
        <v>0</v>
      </c>
      <c r="DN36" s="37"/>
      <c r="DO36" s="37">
        <v>0</v>
      </c>
      <c r="DP36" s="37"/>
      <c r="DQ36" s="43">
        <f t="shared" si="81"/>
        <v>1790</v>
      </c>
      <c r="DR36" s="43">
        <f>'[3]ВМП УФ'!D36</f>
        <v>0</v>
      </c>
      <c r="DS36" s="43">
        <f t="shared" si="82"/>
        <v>1790</v>
      </c>
      <c r="DT36" s="37"/>
      <c r="DU36" s="35">
        <f t="shared" si="83"/>
        <v>8763</v>
      </c>
      <c r="DV36" s="38">
        <f t="shared" si="84"/>
        <v>1019</v>
      </c>
      <c r="DW36" s="36">
        <v>35</v>
      </c>
      <c r="DX36" s="37">
        <v>0</v>
      </c>
      <c r="DY36" s="37">
        <v>0</v>
      </c>
      <c r="DZ36" s="37">
        <v>8</v>
      </c>
      <c r="EA36" s="36">
        <v>0</v>
      </c>
      <c r="EB36" s="37"/>
      <c r="EC36" s="37">
        <v>2</v>
      </c>
      <c r="ED36" s="37">
        <v>0</v>
      </c>
      <c r="EE36" s="37">
        <v>0</v>
      </c>
      <c r="EF36" s="37">
        <v>0</v>
      </c>
      <c r="EG36" s="37">
        <v>1</v>
      </c>
      <c r="EH36" s="37">
        <v>527</v>
      </c>
      <c r="EI36" s="37">
        <v>0</v>
      </c>
      <c r="EJ36" s="37">
        <v>6</v>
      </c>
      <c r="EK36" s="37">
        <v>154</v>
      </c>
      <c r="EL36" s="36">
        <v>0</v>
      </c>
      <c r="EM36" s="37">
        <v>0</v>
      </c>
      <c r="EN36" s="36">
        <v>0</v>
      </c>
      <c r="EO36" s="37">
        <v>0</v>
      </c>
      <c r="EP36" s="37">
        <v>0</v>
      </c>
      <c r="EQ36" s="37">
        <v>0</v>
      </c>
      <c r="ER36" s="37">
        <v>0</v>
      </c>
      <c r="ES36" s="37">
        <v>0</v>
      </c>
      <c r="ET36" s="37">
        <v>0</v>
      </c>
      <c r="EU36" s="37">
        <v>7</v>
      </c>
      <c r="EV36" s="37">
        <v>0</v>
      </c>
      <c r="EW36" s="37">
        <v>0</v>
      </c>
      <c r="EX36" s="37">
        <v>0</v>
      </c>
      <c r="EY36" s="37">
        <v>186</v>
      </c>
      <c r="EZ36" s="37">
        <v>0</v>
      </c>
      <c r="FA36" s="37">
        <v>39</v>
      </c>
      <c r="FB36" s="37">
        <v>0</v>
      </c>
      <c r="FC36" s="37">
        <v>54</v>
      </c>
      <c r="FD36" s="37">
        <v>0</v>
      </c>
      <c r="FE36" s="37">
        <v>0</v>
      </c>
      <c r="FF36" s="44">
        <f t="shared" si="85"/>
        <v>0</v>
      </c>
      <c r="FG36" s="37">
        <v>0</v>
      </c>
      <c r="FH36" s="37">
        <v>0</v>
      </c>
      <c r="FI36" s="37">
        <v>0</v>
      </c>
      <c r="FJ36" s="35">
        <f t="shared" si="86"/>
        <v>1019</v>
      </c>
      <c r="FK36" s="37"/>
      <c r="FL36" s="37"/>
      <c r="FM36" s="45"/>
    </row>
    <row r="37" spans="1:169" x14ac:dyDescent="0.35">
      <c r="A37" s="32">
        <f t="shared" si="87"/>
        <v>18</v>
      </c>
      <c r="B37" s="33" t="s">
        <v>189</v>
      </c>
      <c r="C37" s="34" t="s">
        <v>190</v>
      </c>
      <c r="D37" s="35">
        <f t="shared" si="72"/>
        <v>83158</v>
      </c>
      <c r="E37" s="36">
        <f t="shared" si="5"/>
        <v>35234</v>
      </c>
      <c r="F37" s="37">
        <f t="shared" si="6"/>
        <v>1291</v>
      </c>
      <c r="G37" s="37">
        <f t="shared" si="6"/>
        <v>19431</v>
      </c>
      <c r="H37" s="37">
        <f t="shared" si="6"/>
        <v>14512</v>
      </c>
      <c r="I37" s="37">
        <f t="shared" si="7"/>
        <v>0</v>
      </c>
      <c r="J37" s="36">
        <f t="shared" si="8"/>
        <v>12468</v>
      </c>
      <c r="K37" s="37">
        <v>686</v>
      </c>
      <c r="L37" s="37">
        <v>2537</v>
      </c>
      <c r="M37" s="37">
        <v>9245</v>
      </c>
      <c r="N37" s="37">
        <v>0</v>
      </c>
      <c r="O37" s="36">
        <f t="shared" si="9"/>
        <v>22766</v>
      </c>
      <c r="P37" s="37">
        <v>605</v>
      </c>
      <c r="Q37" s="37">
        <v>16894</v>
      </c>
      <c r="R37" s="37">
        <v>5267</v>
      </c>
      <c r="S37" s="37"/>
      <c r="T37" s="37"/>
      <c r="U37" s="37">
        <f>[4]Итого!U31</f>
        <v>0</v>
      </c>
      <c r="V37" s="51">
        <f t="shared" si="73"/>
        <v>35692</v>
      </c>
      <c r="W37" s="36">
        <f t="shared" si="74"/>
        <v>12237</v>
      </c>
      <c r="X37" s="52">
        <v>9383</v>
      </c>
      <c r="Y37" s="52">
        <v>1669</v>
      </c>
      <c r="Z37" s="52">
        <v>1185</v>
      </c>
      <c r="AA37" s="36">
        <f t="shared" si="75"/>
        <v>11240</v>
      </c>
      <c r="AB37" s="37">
        <v>3562</v>
      </c>
      <c r="AC37" s="37">
        <v>7678</v>
      </c>
      <c r="AD37" s="36">
        <f t="shared" si="76"/>
        <v>13908</v>
      </c>
      <c r="AE37" s="37">
        <v>13828</v>
      </c>
      <c r="AF37" s="37">
        <v>2340</v>
      </c>
      <c r="AG37" s="37">
        <v>0</v>
      </c>
      <c r="AH37" s="37">
        <v>80</v>
      </c>
      <c r="AI37" s="37">
        <f>'[1]Дисп ВН_2 этап_2022 год'!M27</f>
        <v>458</v>
      </c>
      <c r="AJ37" s="37"/>
      <c r="AK37" s="36">
        <f t="shared" si="13"/>
        <v>0</v>
      </c>
      <c r="AL37" s="37">
        <v>0</v>
      </c>
      <c r="AM37" s="37">
        <v>0</v>
      </c>
      <c r="AN37" s="37">
        <v>3881</v>
      </c>
      <c r="AO37" s="37">
        <v>6200</v>
      </c>
      <c r="AP37" s="38">
        <f t="shared" si="14"/>
        <v>14936</v>
      </c>
      <c r="AQ37" s="39">
        <v>14936</v>
      </c>
      <c r="AR37" s="37">
        <v>0</v>
      </c>
      <c r="AS37" s="37">
        <v>0</v>
      </c>
      <c r="AT37" s="38">
        <f t="shared" si="77"/>
        <v>64158</v>
      </c>
      <c r="AU37" s="36">
        <f t="shared" si="78"/>
        <v>49047</v>
      </c>
      <c r="AV37" s="36"/>
      <c r="AW37" s="37">
        <v>22741</v>
      </c>
      <c r="AX37" s="37">
        <v>9333</v>
      </c>
      <c r="AY37" s="37">
        <v>16973</v>
      </c>
      <c r="AZ37" s="37">
        <v>0</v>
      </c>
      <c r="BA37" s="51">
        <f t="shared" si="79"/>
        <v>49047</v>
      </c>
      <c r="BB37" s="37">
        <v>15111</v>
      </c>
      <c r="BC37" s="40">
        <f t="shared" si="16"/>
        <v>0</v>
      </c>
      <c r="BD37" s="37">
        <v>0</v>
      </c>
      <c r="BE37" s="37">
        <v>0</v>
      </c>
      <c r="BF37" s="41">
        <f t="shared" si="17"/>
        <v>0</v>
      </c>
      <c r="BG37" s="37">
        <v>0</v>
      </c>
      <c r="BH37" s="37">
        <v>0</v>
      </c>
      <c r="BI37" s="37">
        <v>0</v>
      </c>
      <c r="BJ37" s="37">
        <v>0</v>
      </c>
      <c r="BK37" s="41">
        <f t="shared" si="18"/>
        <v>0</v>
      </c>
      <c r="BL37" s="37">
        <v>0</v>
      </c>
      <c r="BM37" s="37">
        <v>0</v>
      </c>
      <c r="BN37" s="37">
        <v>438</v>
      </c>
      <c r="BO37" s="41">
        <f t="shared" si="19"/>
        <v>148</v>
      </c>
      <c r="BP37" s="37">
        <f>'[2]Эндоскопия_расчет (V+расх)'!D25</f>
        <v>21</v>
      </c>
      <c r="BQ37" s="37">
        <f>'[2]Эндоскопия_расчет (V+расх)'!C25-BP37</f>
        <v>127</v>
      </c>
      <c r="BR37" s="37"/>
      <c r="BS37" s="37"/>
      <c r="BT37" s="37">
        <v>0</v>
      </c>
      <c r="BU37" s="37"/>
      <c r="BV37" s="37"/>
      <c r="BW37" s="37"/>
      <c r="BX37" s="35">
        <f t="shared" si="20"/>
        <v>53956</v>
      </c>
      <c r="BY37" s="38">
        <f t="shared" si="80"/>
        <v>5314</v>
      </c>
      <c r="BZ37" s="37">
        <v>443</v>
      </c>
      <c r="CA37" s="37">
        <v>250</v>
      </c>
      <c r="CB37" s="37">
        <v>0</v>
      </c>
      <c r="CC37" s="37">
        <v>239</v>
      </c>
      <c r="CD37" s="42">
        <v>20</v>
      </c>
      <c r="CE37" s="37"/>
      <c r="CF37" s="37">
        <v>47</v>
      </c>
      <c r="CG37" s="37">
        <v>0</v>
      </c>
      <c r="CH37" s="37">
        <v>0</v>
      </c>
      <c r="CI37" s="37">
        <v>0</v>
      </c>
      <c r="CJ37" s="37">
        <v>0</v>
      </c>
      <c r="CK37" s="37">
        <v>0</v>
      </c>
      <c r="CL37" s="37">
        <v>289</v>
      </c>
      <c r="CM37" s="37">
        <v>0</v>
      </c>
      <c r="CN37" s="37">
        <v>9</v>
      </c>
      <c r="CO37" s="37">
        <v>6</v>
      </c>
      <c r="CP37" s="37">
        <v>1550</v>
      </c>
      <c r="CQ37" s="37">
        <v>216</v>
      </c>
      <c r="CR37" s="37">
        <v>0</v>
      </c>
      <c r="CS37" s="37">
        <v>0</v>
      </c>
      <c r="CT37" s="37">
        <v>0</v>
      </c>
      <c r="CU37" s="37"/>
      <c r="CV37" s="37">
        <v>0</v>
      </c>
      <c r="CW37" s="37">
        <v>0</v>
      </c>
      <c r="CX37" s="37">
        <v>2</v>
      </c>
      <c r="CY37" s="37">
        <v>38</v>
      </c>
      <c r="CZ37" s="37">
        <v>10</v>
      </c>
      <c r="DA37" s="37">
        <v>75</v>
      </c>
      <c r="DB37" s="37">
        <v>0</v>
      </c>
      <c r="DC37" s="37">
        <v>1655</v>
      </c>
      <c r="DD37" s="37">
        <v>0</v>
      </c>
      <c r="DE37" s="37">
        <v>0</v>
      </c>
      <c r="DF37" s="37">
        <v>300</v>
      </c>
      <c r="DG37" s="37">
        <v>92</v>
      </c>
      <c r="DH37" s="37">
        <v>264</v>
      </c>
      <c r="DI37" s="37">
        <v>0</v>
      </c>
      <c r="DJ37" s="37">
        <v>0</v>
      </c>
      <c r="DK37" s="37">
        <v>59</v>
      </c>
      <c r="DL37" s="37">
        <v>0</v>
      </c>
      <c r="DM37" s="37">
        <v>0</v>
      </c>
      <c r="DN37" s="37"/>
      <c r="DO37" s="37">
        <v>0</v>
      </c>
      <c r="DP37" s="37"/>
      <c r="DQ37" s="43">
        <f t="shared" si="81"/>
        <v>5314</v>
      </c>
      <c r="DR37" s="43">
        <f>'[3]ВМП УФ'!D37</f>
        <v>0</v>
      </c>
      <c r="DS37" s="43">
        <f t="shared" si="82"/>
        <v>5314</v>
      </c>
      <c r="DT37" s="37"/>
      <c r="DU37" s="35">
        <f t="shared" si="83"/>
        <v>19161</v>
      </c>
      <c r="DV37" s="38">
        <f t="shared" si="84"/>
        <v>2228</v>
      </c>
      <c r="DW37" s="36">
        <v>35</v>
      </c>
      <c r="DX37" s="37">
        <v>0</v>
      </c>
      <c r="DY37" s="37">
        <v>0</v>
      </c>
      <c r="DZ37" s="37">
        <v>19</v>
      </c>
      <c r="EA37" s="36">
        <v>0</v>
      </c>
      <c r="EB37" s="37"/>
      <c r="EC37" s="37">
        <v>0</v>
      </c>
      <c r="ED37" s="37">
        <v>0</v>
      </c>
      <c r="EE37" s="37">
        <v>0</v>
      </c>
      <c r="EF37" s="37">
        <v>0</v>
      </c>
      <c r="EG37" s="37">
        <v>33</v>
      </c>
      <c r="EH37" s="37">
        <v>1137</v>
      </c>
      <c r="EI37" s="37">
        <v>0</v>
      </c>
      <c r="EJ37" s="37">
        <v>171</v>
      </c>
      <c r="EK37" s="37">
        <v>538</v>
      </c>
      <c r="EL37" s="36">
        <v>0</v>
      </c>
      <c r="EM37" s="37">
        <v>0</v>
      </c>
      <c r="EN37" s="36">
        <v>105</v>
      </c>
      <c r="EO37" s="37">
        <v>105</v>
      </c>
      <c r="EP37" s="37">
        <v>105</v>
      </c>
      <c r="EQ37" s="37">
        <v>0</v>
      </c>
      <c r="ER37" s="37">
        <v>0</v>
      </c>
      <c r="ES37" s="37">
        <v>0</v>
      </c>
      <c r="ET37" s="37">
        <v>0</v>
      </c>
      <c r="EU37" s="37">
        <v>132</v>
      </c>
      <c r="EV37" s="37">
        <v>0</v>
      </c>
      <c r="EW37" s="37">
        <v>0</v>
      </c>
      <c r="EX37" s="37">
        <v>0</v>
      </c>
      <c r="EY37" s="37">
        <v>8</v>
      </c>
      <c r="EZ37" s="37">
        <v>0</v>
      </c>
      <c r="FA37" s="37">
        <v>0</v>
      </c>
      <c r="FB37" s="37">
        <v>0</v>
      </c>
      <c r="FC37" s="37">
        <v>50</v>
      </c>
      <c r="FD37" s="37">
        <v>0</v>
      </c>
      <c r="FE37" s="37">
        <v>0</v>
      </c>
      <c r="FF37" s="44">
        <f t="shared" si="85"/>
        <v>0</v>
      </c>
      <c r="FG37" s="37">
        <v>0</v>
      </c>
      <c r="FH37" s="37">
        <v>0</v>
      </c>
      <c r="FI37" s="37">
        <v>0</v>
      </c>
      <c r="FJ37" s="35">
        <f t="shared" si="86"/>
        <v>2228</v>
      </c>
      <c r="FK37" s="37"/>
      <c r="FL37" s="37"/>
      <c r="FM37" s="45"/>
    </row>
    <row r="38" spans="1:169" s="55" customFormat="1" x14ac:dyDescent="0.35">
      <c r="A38" s="32">
        <f t="shared" si="87"/>
        <v>19</v>
      </c>
      <c r="B38" s="33" t="s">
        <v>191</v>
      </c>
      <c r="C38" s="34" t="s">
        <v>192</v>
      </c>
      <c r="D38" s="35">
        <f t="shared" si="72"/>
        <v>61171</v>
      </c>
      <c r="E38" s="36">
        <f t="shared" si="5"/>
        <v>20975</v>
      </c>
      <c r="F38" s="37">
        <f t="shared" si="6"/>
        <v>5775</v>
      </c>
      <c r="G38" s="37">
        <f t="shared" si="6"/>
        <v>1917</v>
      </c>
      <c r="H38" s="37">
        <f t="shared" si="6"/>
        <v>13283</v>
      </c>
      <c r="I38" s="37">
        <f t="shared" si="7"/>
        <v>0</v>
      </c>
      <c r="J38" s="36">
        <f t="shared" si="8"/>
        <v>11778</v>
      </c>
      <c r="K38" s="37">
        <v>3066</v>
      </c>
      <c r="L38" s="37">
        <v>250</v>
      </c>
      <c r="M38" s="37">
        <v>8462</v>
      </c>
      <c r="N38" s="37">
        <v>0</v>
      </c>
      <c r="O38" s="36">
        <f t="shared" si="9"/>
        <v>9197</v>
      </c>
      <c r="P38" s="37">
        <v>2709</v>
      </c>
      <c r="Q38" s="37">
        <v>1667</v>
      </c>
      <c r="R38" s="37">
        <v>4821</v>
      </c>
      <c r="S38" s="37"/>
      <c r="T38" s="37"/>
      <c r="U38" s="37">
        <f>[4]Итого!U32</f>
        <v>0</v>
      </c>
      <c r="V38" s="51">
        <f t="shared" si="73"/>
        <v>21120</v>
      </c>
      <c r="W38" s="36">
        <f t="shared" si="74"/>
        <v>5170</v>
      </c>
      <c r="X38" s="52">
        <v>3907</v>
      </c>
      <c r="Y38" s="52">
        <v>679</v>
      </c>
      <c r="Z38" s="52">
        <v>584</v>
      </c>
      <c r="AA38" s="36">
        <f t="shared" si="75"/>
        <v>3745</v>
      </c>
      <c r="AB38" s="37">
        <v>1354</v>
      </c>
      <c r="AC38" s="37">
        <v>2391</v>
      </c>
      <c r="AD38" s="36">
        <f t="shared" si="76"/>
        <v>6818</v>
      </c>
      <c r="AE38" s="37">
        <v>6806</v>
      </c>
      <c r="AF38" s="37">
        <v>1086</v>
      </c>
      <c r="AG38" s="37">
        <v>0</v>
      </c>
      <c r="AH38" s="37">
        <v>12</v>
      </c>
      <c r="AI38" s="37">
        <f>'[1]Дисп ВН_2 этап_2022 год'!M28</f>
        <v>145</v>
      </c>
      <c r="AJ38" s="37"/>
      <c r="AK38" s="36">
        <f t="shared" si="13"/>
        <v>0</v>
      </c>
      <c r="AL38" s="37">
        <v>0</v>
      </c>
      <c r="AM38" s="37">
        <v>0</v>
      </c>
      <c r="AN38" s="37">
        <v>4918</v>
      </c>
      <c r="AO38" s="37">
        <v>19400</v>
      </c>
      <c r="AP38" s="38">
        <f t="shared" si="14"/>
        <v>6391</v>
      </c>
      <c r="AQ38" s="39">
        <v>6391</v>
      </c>
      <c r="AR38" s="37">
        <v>0</v>
      </c>
      <c r="AS38" s="37">
        <v>0</v>
      </c>
      <c r="AT38" s="38">
        <f t="shared" si="77"/>
        <v>23041</v>
      </c>
      <c r="AU38" s="36">
        <f t="shared" si="78"/>
        <v>17293</v>
      </c>
      <c r="AV38" s="36"/>
      <c r="AW38" s="37">
        <v>8561</v>
      </c>
      <c r="AX38" s="37">
        <v>1886</v>
      </c>
      <c r="AY38" s="37">
        <v>6846</v>
      </c>
      <c r="AZ38" s="37">
        <v>0</v>
      </c>
      <c r="BA38" s="51">
        <f t="shared" si="79"/>
        <v>17293</v>
      </c>
      <c r="BB38" s="37">
        <v>5748</v>
      </c>
      <c r="BC38" s="40">
        <f t="shared" si="16"/>
        <v>0</v>
      </c>
      <c r="BD38" s="37">
        <v>0</v>
      </c>
      <c r="BE38" s="37">
        <v>0</v>
      </c>
      <c r="BF38" s="41">
        <f t="shared" si="17"/>
        <v>0</v>
      </c>
      <c r="BG38" s="37">
        <v>0</v>
      </c>
      <c r="BH38" s="37">
        <v>0</v>
      </c>
      <c r="BI38" s="37">
        <v>0</v>
      </c>
      <c r="BJ38" s="37">
        <v>0</v>
      </c>
      <c r="BK38" s="41">
        <f t="shared" si="18"/>
        <v>0</v>
      </c>
      <c r="BL38" s="37">
        <v>0</v>
      </c>
      <c r="BM38" s="37">
        <v>0</v>
      </c>
      <c r="BN38" s="37">
        <v>0</v>
      </c>
      <c r="BO38" s="41">
        <f t="shared" si="19"/>
        <v>0</v>
      </c>
      <c r="BP38" s="37">
        <f>'[2]Эндоскопия_расчет (V+расх)'!D26</f>
        <v>0</v>
      </c>
      <c r="BQ38" s="37">
        <f>'[2]Эндоскопия_расчет (V+расх)'!C26-BP38</f>
        <v>0</v>
      </c>
      <c r="BR38" s="37"/>
      <c r="BS38" s="37"/>
      <c r="BT38" s="37">
        <v>0</v>
      </c>
      <c r="BU38" s="37"/>
      <c r="BV38" s="37"/>
      <c r="BW38" s="37"/>
      <c r="BX38" s="35">
        <f>ROUND((BZ38-CA38)*BZ$5+CA38*CA$5+CB38*CB$5+CC38*CC$5+CD38*CD$5+CF38*CF$5+CG38*CG$5+CH38*CH$5+CI38*CI$5+CJ38*CJ$5+CK38*CK$5+CL38*CL$5+CN38*CN$5+CO38*CO$5+CP38*CP$5+CQ38*CQ$5+CR38*CR$5+CS38*CS$5+CT38*CT$5+CV38*CV$5+CW38*CW$5+CX38*CX$5+CY38*CY$5+CZ38*CZ$5+DA38*DA$5+DB38*DB$5+DC38*DC$5+DD38*DD$5+DE38*DE$5+DF38*DF$5+DG38*DG$5+DH38*DH$5+DI38*DI$5+DJ38*DJ$5+DK38*DK$5+DL38*DL$5+DM38*DM$5+DO38*DO$5,0)</f>
        <v>16612</v>
      </c>
      <c r="BY38" s="38">
        <f t="shared" si="80"/>
        <v>1706</v>
      </c>
      <c r="BZ38" s="37">
        <v>0</v>
      </c>
      <c r="CA38" s="37">
        <v>0</v>
      </c>
      <c r="CB38" s="37">
        <v>0</v>
      </c>
      <c r="CC38" s="37">
        <v>93</v>
      </c>
      <c r="CD38" s="42">
        <v>8</v>
      </c>
      <c r="CE38" s="37"/>
      <c r="CF38" s="37">
        <v>8</v>
      </c>
      <c r="CG38" s="37">
        <v>0</v>
      </c>
      <c r="CH38" s="37">
        <v>0</v>
      </c>
      <c r="CI38" s="37">
        <v>0</v>
      </c>
      <c r="CJ38" s="37">
        <v>0</v>
      </c>
      <c r="CK38" s="37">
        <v>0</v>
      </c>
      <c r="CL38" s="37">
        <v>241</v>
      </c>
      <c r="CM38" s="37">
        <v>0</v>
      </c>
      <c r="CN38" s="37">
        <v>0</v>
      </c>
      <c r="CO38" s="37">
        <v>0</v>
      </c>
      <c r="CP38" s="37">
        <v>21</v>
      </c>
      <c r="CQ38" s="37">
        <v>6</v>
      </c>
      <c r="CR38" s="37">
        <v>0</v>
      </c>
      <c r="CS38" s="37">
        <v>0</v>
      </c>
      <c r="CT38" s="37">
        <v>0</v>
      </c>
      <c r="CU38" s="37"/>
      <c r="CV38" s="37">
        <v>0</v>
      </c>
      <c r="CW38" s="37">
        <v>0</v>
      </c>
      <c r="CX38" s="37">
        <v>51</v>
      </c>
      <c r="CY38" s="37">
        <v>20</v>
      </c>
      <c r="CZ38" s="37">
        <v>0</v>
      </c>
      <c r="DA38" s="37">
        <v>57</v>
      </c>
      <c r="DB38" s="37">
        <v>0</v>
      </c>
      <c r="DC38" s="37">
        <v>1043</v>
      </c>
      <c r="DD38" s="37">
        <v>0</v>
      </c>
      <c r="DE38" s="37">
        <v>12</v>
      </c>
      <c r="DF38" s="37">
        <v>30</v>
      </c>
      <c r="DG38" s="37">
        <v>64</v>
      </c>
      <c r="DH38" s="37">
        <v>0</v>
      </c>
      <c r="DI38" s="37">
        <v>9</v>
      </c>
      <c r="DJ38" s="37">
        <v>0</v>
      </c>
      <c r="DK38" s="37">
        <v>43</v>
      </c>
      <c r="DL38" s="37">
        <v>0</v>
      </c>
      <c r="DM38" s="37">
        <v>0</v>
      </c>
      <c r="DN38" s="37"/>
      <c r="DO38" s="37">
        <v>0</v>
      </c>
      <c r="DP38" s="37"/>
      <c r="DQ38" s="43">
        <f t="shared" si="81"/>
        <v>1706</v>
      </c>
      <c r="DR38" s="43">
        <f>'[3]ВМП УФ'!D38</f>
        <v>0</v>
      </c>
      <c r="DS38" s="43">
        <f t="shared" si="82"/>
        <v>1706</v>
      </c>
      <c r="DT38" s="37"/>
      <c r="DU38" s="35">
        <f t="shared" si="83"/>
        <v>7645</v>
      </c>
      <c r="DV38" s="38">
        <f t="shared" si="84"/>
        <v>889</v>
      </c>
      <c r="DW38" s="36">
        <v>67</v>
      </c>
      <c r="DX38" s="37">
        <v>0</v>
      </c>
      <c r="DY38" s="37">
        <v>0</v>
      </c>
      <c r="DZ38" s="37">
        <v>26</v>
      </c>
      <c r="EA38" s="36">
        <v>0</v>
      </c>
      <c r="EB38" s="37"/>
      <c r="EC38" s="37">
        <v>3</v>
      </c>
      <c r="ED38" s="37">
        <v>0</v>
      </c>
      <c r="EE38" s="37">
        <v>0</v>
      </c>
      <c r="EF38" s="37">
        <v>0</v>
      </c>
      <c r="EG38" s="37">
        <v>0</v>
      </c>
      <c r="EH38" s="37">
        <v>199</v>
      </c>
      <c r="EI38" s="37">
        <v>0</v>
      </c>
      <c r="EJ38" s="37">
        <v>390</v>
      </c>
      <c r="EK38" s="37">
        <v>80</v>
      </c>
      <c r="EL38" s="36">
        <v>0</v>
      </c>
      <c r="EM38" s="37">
        <v>0</v>
      </c>
      <c r="EN38" s="36">
        <v>0</v>
      </c>
      <c r="EO38" s="37">
        <v>0</v>
      </c>
      <c r="EP38" s="37">
        <v>0</v>
      </c>
      <c r="EQ38" s="37">
        <v>0</v>
      </c>
      <c r="ER38" s="37">
        <v>0</v>
      </c>
      <c r="ES38" s="37">
        <v>0</v>
      </c>
      <c r="ET38" s="37">
        <v>0</v>
      </c>
      <c r="EU38" s="37">
        <v>2</v>
      </c>
      <c r="EV38" s="37">
        <v>6</v>
      </c>
      <c r="EW38" s="37">
        <v>0</v>
      </c>
      <c r="EX38" s="37">
        <v>0</v>
      </c>
      <c r="EY38" s="37">
        <v>75</v>
      </c>
      <c r="EZ38" s="37">
        <v>2</v>
      </c>
      <c r="FA38" s="37">
        <v>0</v>
      </c>
      <c r="FB38" s="37">
        <v>0</v>
      </c>
      <c r="FC38" s="37">
        <v>39</v>
      </c>
      <c r="FD38" s="37">
        <v>0</v>
      </c>
      <c r="FE38" s="37">
        <v>0</v>
      </c>
      <c r="FF38" s="44">
        <f t="shared" si="85"/>
        <v>0</v>
      </c>
      <c r="FG38" s="37">
        <v>0</v>
      </c>
      <c r="FH38" s="37">
        <v>0</v>
      </c>
      <c r="FI38" s="37">
        <v>0</v>
      </c>
      <c r="FJ38" s="35">
        <f t="shared" si="86"/>
        <v>889</v>
      </c>
      <c r="FK38" s="37"/>
      <c r="FL38" s="37"/>
      <c r="FM38" s="45"/>
    </row>
    <row r="39" spans="1:169" s="55" customFormat="1" x14ac:dyDescent="0.35">
      <c r="A39" s="32">
        <f t="shared" si="87"/>
        <v>20</v>
      </c>
      <c r="B39" s="33" t="s">
        <v>193</v>
      </c>
      <c r="C39" s="34" t="s">
        <v>194</v>
      </c>
      <c r="D39" s="35">
        <f t="shared" si="72"/>
        <v>40952</v>
      </c>
      <c r="E39" s="36">
        <f t="shared" si="5"/>
        <v>18613</v>
      </c>
      <c r="F39" s="37">
        <f t="shared" si="6"/>
        <v>5107</v>
      </c>
      <c r="G39" s="37">
        <f t="shared" si="6"/>
        <v>3463</v>
      </c>
      <c r="H39" s="37">
        <f t="shared" si="6"/>
        <v>10043</v>
      </c>
      <c r="I39" s="37">
        <f t="shared" si="7"/>
        <v>0</v>
      </c>
      <c r="J39" s="36">
        <f t="shared" si="8"/>
        <v>9562</v>
      </c>
      <c r="K39" s="37">
        <v>2712</v>
      </c>
      <c r="L39" s="37">
        <v>452</v>
      </c>
      <c r="M39" s="37">
        <v>6398</v>
      </c>
      <c r="N39" s="37">
        <v>0</v>
      </c>
      <c r="O39" s="36">
        <f t="shared" si="9"/>
        <v>9051</v>
      </c>
      <c r="P39" s="37">
        <v>2395</v>
      </c>
      <c r="Q39" s="37">
        <v>3011</v>
      </c>
      <c r="R39" s="37">
        <v>3645</v>
      </c>
      <c r="S39" s="37"/>
      <c r="T39" s="37"/>
      <c r="U39" s="37">
        <f>[4]Итого!U33</f>
        <v>0</v>
      </c>
      <c r="V39" s="51">
        <f t="shared" si="73"/>
        <v>19338</v>
      </c>
      <c r="W39" s="36">
        <f t="shared" si="74"/>
        <v>2913</v>
      </c>
      <c r="X39" s="52">
        <v>2072</v>
      </c>
      <c r="Y39" s="52">
        <v>543</v>
      </c>
      <c r="Z39" s="52">
        <v>298</v>
      </c>
      <c r="AA39" s="36">
        <f t="shared" si="75"/>
        <v>1797</v>
      </c>
      <c r="AB39" s="37">
        <v>635</v>
      </c>
      <c r="AC39" s="37">
        <v>1162</v>
      </c>
      <c r="AD39" s="36">
        <f t="shared" si="76"/>
        <v>3240</v>
      </c>
      <c r="AE39" s="37">
        <v>3224</v>
      </c>
      <c r="AF39" s="37">
        <v>509</v>
      </c>
      <c r="AG39" s="37">
        <v>0</v>
      </c>
      <c r="AH39" s="37">
        <v>16</v>
      </c>
      <c r="AI39" s="37">
        <f>'[1]Дисп ВН_2 этап_2022 год'!M29</f>
        <v>725</v>
      </c>
      <c r="AJ39" s="37"/>
      <c r="AK39" s="36">
        <f t="shared" si="13"/>
        <v>0</v>
      </c>
      <c r="AL39" s="37">
        <v>0</v>
      </c>
      <c r="AM39" s="37">
        <v>0</v>
      </c>
      <c r="AN39" s="37">
        <v>1664</v>
      </c>
      <c r="AO39" s="37">
        <v>12000</v>
      </c>
      <c r="AP39" s="38">
        <f t="shared" si="14"/>
        <v>2388</v>
      </c>
      <c r="AQ39" s="39">
        <v>2388</v>
      </c>
      <c r="AR39" s="37">
        <v>0</v>
      </c>
      <c r="AS39" s="37">
        <v>0</v>
      </c>
      <c r="AT39" s="38">
        <f t="shared" si="77"/>
        <v>16613</v>
      </c>
      <c r="AU39" s="36">
        <f t="shared" si="78"/>
        <v>12393</v>
      </c>
      <c r="AV39" s="36"/>
      <c r="AW39" s="37">
        <v>5477</v>
      </c>
      <c r="AX39" s="37">
        <v>762</v>
      </c>
      <c r="AY39" s="37">
        <v>6154</v>
      </c>
      <c r="AZ39" s="37">
        <v>0</v>
      </c>
      <c r="BA39" s="51">
        <f t="shared" si="79"/>
        <v>12393</v>
      </c>
      <c r="BB39" s="37">
        <v>4220</v>
      </c>
      <c r="BC39" s="40">
        <f t="shared" si="16"/>
        <v>0</v>
      </c>
      <c r="BD39" s="37">
        <v>0</v>
      </c>
      <c r="BE39" s="37">
        <v>0</v>
      </c>
      <c r="BF39" s="41">
        <f t="shared" si="17"/>
        <v>0</v>
      </c>
      <c r="BG39" s="37">
        <v>0</v>
      </c>
      <c r="BH39" s="37">
        <v>0</v>
      </c>
      <c r="BI39" s="37">
        <v>0</v>
      </c>
      <c r="BJ39" s="37">
        <v>0</v>
      </c>
      <c r="BK39" s="41">
        <f t="shared" si="18"/>
        <v>0</v>
      </c>
      <c r="BL39" s="37">
        <v>0</v>
      </c>
      <c r="BM39" s="37">
        <v>0</v>
      </c>
      <c r="BN39" s="37">
        <v>174</v>
      </c>
      <c r="BO39" s="41">
        <f t="shared" si="19"/>
        <v>79</v>
      </c>
      <c r="BP39" s="37">
        <f>'[2]Эндоскопия_расчет (V+расх)'!D27</f>
        <v>0</v>
      </c>
      <c r="BQ39" s="37">
        <f>'[2]Эндоскопия_расчет (V+расх)'!C27-BP39</f>
        <v>79</v>
      </c>
      <c r="BR39" s="37"/>
      <c r="BS39" s="37"/>
      <c r="BT39" s="37">
        <v>0</v>
      </c>
      <c r="BU39" s="37"/>
      <c r="BV39" s="37"/>
      <c r="BW39" s="37"/>
      <c r="BX39" s="35">
        <f>ROUND((BZ39-CA39)*BZ$5+CA39*CA$5+CB39*CB$5+CC39*CC$5+CD39*CD$5+CF39*CF$5+CG39*CG$5+CH39*CH$5+CI39*CI$5+CJ39*CJ$5+CK39*CK$5+CL39*CL$5+CN39*CN$5+CO39*CO$5+CP39*CP$5+CQ39*CQ$5+CR39*CR$5+CS39*CS$5+CT39*CT$5+CV39*CV$5+CW39*CW$5+CX39*CX$5+CY39*CY$5+CZ39*CZ$5+DA39*DA$5+DB39*DB$5+DC39*DC$5+DD39*DD$5+DE39*DE$5+DF39*DF$5+DG39*DG$5+DH39*DH$5+DI39*DI$5+DJ39*DJ$5+DK39*DK$5+DL39*DL$5+DM39*DM$5+DO39*DO$5,0)</f>
        <v>6007</v>
      </c>
      <c r="BY39" s="38">
        <f t="shared" si="80"/>
        <v>567</v>
      </c>
      <c r="BZ39" s="37">
        <v>0</v>
      </c>
      <c r="CA39" s="37">
        <v>0</v>
      </c>
      <c r="CB39" s="37">
        <v>0</v>
      </c>
      <c r="CC39" s="37">
        <v>45</v>
      </c>
      <c r="CD39" s="42">
        <v>0</v>
      </c>
      <c r="CE39" s="37"/>
      <c r="CF39" s="37">
        <v>0</v>
      </c>
      <c r="CG39" s="37">
        <v>0</v>
      </c>
      <c r="CH39" s="37">
        <v>0</v>
      </c>
      <c r="CI39" s="37">
        <v>0</v>
      </c>
      <c r="CJ39" s="37">
        <v>0</v>
      </c>
      <c r="CK39" s="37">
        <v>0</v>
      </c>
      <c r="CL39" s="37">
        <v>18</v>
      </c>
      <c r="CM39" s="37">
        <v>0</v>
      </c>
      <c r="CN39" s="37">
        <v>0</v>
      </c>
      <c r="CO39" s="37">
        <v>0</v>
      </c>
      <c r="CP39" s="37">
        <v>105</v>
      </c>
      <c r="CQ39" s="37">
        <v>60</v>
      </c>
      <c r="CR39" s="37">
        <v>0</v>
      </c>
      <c r="CS39" s="37">
        <v>0</v>
      </c>
      <c r="CT39" s="37">
        <v>0</v>
      </c>
      <c r="CU39" s="37"/>
      <c r="CV39" s="37">
        <v>0</v>
      </c>
      <c r="CW39" s="37">
        <v>0</v>
      </c>
      <c r="CX39" s="37">
        <v>0</v>
      </c>
      <c r="CY39" s="37">
        <v>33</v>
      </c>
      <c r="CZ39" s="37">
        <v>3</v>
      </c>
      <c r="DA39" s="37">
        <v>0</v>
      </c>
      <c r="DB39" s="37">
        <v>0</v>
      </c>
      <c r="DC39" s="37">
        <v>240</v>
      </c>
      <c r="DD39" s="37">
        <v>0</v>
      </c>
      <c r="DE39" s="37">
        <v>0</v>
      </c>
      <c r="DF39" s="37">
        <v>17</v>
      </c>
      <c r="DG39" s="37">
        <v>15</v>
      </c>
      <c r="DH39" s="37">
        <v>0</v>
      </c>
      <c r="DI39" s="37">
        <v>0</v>
      </c>
      <c r="DJ39" s="37">
        <v>0</v>
      </c>
      <c r="DK39" s="37">
        <v>31</v>
      </c>
      <c r="DL39" s="37">
        <v>0</v>
      </c>
      <c r="DM39" s="37">
        <v>0</v>
      </c>
      <c r="DN39" s="37"/>
      <c r="DO39" s="37">
        <v>0</v>
      </c>
      <c r="DP39" s="37"/>
      <c r="DQ39" s="43">
        <f t="shared" si="81"/>
        <v>567</v>
      </c>
      <c r="DR39" s="43">
        <f>'[3]ВМП УФ'!D39</f>
        <v>0</v>
      </c>
      <c r="DS39" s="43">
        <f t="shared" si="82"/>
        <v>567</v>
      </c>
      <c r="DT39" s="37"/>
      <c r="DU39" s="35">
        <f t="shared" si="83"/>
        <v>4326</v>
      </c>
      <c r="DV39" s="38">
        <f t="shared" si="84"/>
        <v>503</v>
      </c>
      <c r="DW39" s="36">
        <v>0</v>
      </c>
      <c r="DX39" s="37">
        <v>0</v>
      </c>
      <c r="DY39" s="37">
        <v>0</v>
      </c>
      <c r="DZ39" s="37">
        <v>0</v>
      </c>
      <c r="EA39" s="36">
        <v>0</v>
      </c>
      <c r="EB39" s="37"/>
      <c r="EC39" s="37">
        <v>0</v>
      </c>
      <c r="ED39" s="37">
        <v>0</v>
      </c>
      <c r="EE39" s="37">
        <v>0</v>
      </c>
      <c r="EF39" s="37">
        <v>0</v>
      </c>
      <c r="EG39" s="37">
        <v>0</v>
      </c>
      <c r="EH39" s="37">
        <v>252</v>
      </c>
      <c r="EI39" s="37">
        <v>0</v>
      </c>
      <c r="EJ39" s="37">
        <v>9</v>
      </c>
      <c r="EK39" s="37">
        <v>178</v>
      </c>
      <c r="EL39" s="36">
        <v>0</v>
      </c>
      <c r="EM39" s="37">
        <v>0</v>
      </c>
      <c r="EN39" s="36">
        <v>0</v>
      </c>
      <c r="EO39" s="37">
        <v>0</v>
      </c>
      <c r="EP39" s="37">
        <v>0</v>
      </c>
      <c r="EQ39" s="37">
        <v>0</v>
      </c>
      <c r="ER39" s="37">
        <v>0</v>
      </c>
      <c r="ES39" s="37">
        <v>0</v>
      </c>
      <c r="ET39" s="37">
        <v>0</v>
      </c>
      <c r="EU39" s="37">
        <v>7</v>
      </c>
      <c r="EV39" s="37">
        <v>0</v>
      </c>
      <c r="EW39" s="37">
        <v>0</v>
      </c>
      <c r="EX39" s="37">
        <v>0</v>
      </c>
      <c r="EY39" s="37">
        <v>12</v>
      </c>
      <c r="EZ39" s="37">
        <v>0</v>
      </c>
      <c r="FA39" s="37">
        <v>0</v>
      </c>
      <c r="FB39" s="37">
        <v>0</v>
      </c>
      <c r="FC39" s="37">
        <v>45</v>
      </c>
      <c r="FD39" s="37">
        <v>0</v>
      </c>
      <c r="FE39" s="37">
        <v>0</v>
      </c>
      <c r="FF39" s="44">
        <f t="shared" si="85"/>
        <v>0</v>
      </c>
      <c r="FG39" s="37">
        <v>0</v>
      </c>
      <c r="FH39" s="37">
        <v>0</v>
      </c>
      <c r="FI39" s="37">
        <v>0</v>
      </c>
      <c r="FJ39" s="35">
        <f t="shared" si="86"/>
        <v>503</v>
      </c>
      <c r="FK39" s="37"/>
      <c r="FL39" s="37"/>
      <c r="FM39" s="45"/>
    </row>
    <row r="40" spans="1:169" x14ac:dyDescent="0.35">
      <c r="A40" s="32">
        <f t="shared" si="87"/>
        <v>21</v>
      </c>
      <c r="B40" s="33" t="s">
        <v>195</v>
      </c>
      <c r="C40" s="34" t="s">
        <v>196</v>
      </c>
      <c r="D40" s="35">
        <f t="shared" si="72"/>
        <v>130236</v>
      </c>
      <c r="E40" s="36">
        <f t="shared" si="5"/>
        <v>70740</v>
      </c>
      <c r="F40" s="37">
        <f t="shared" si="6"/>
        <v>18854</v>
      </c>
      <c r="G40" s="37">
        <f t="shared" si="6"/>
        <v>20065</v>
      </c>
      <c r="H40" s="37">
        <f t="shared" si="6"/>
        <v>31821</v>
      </c>
      <c r="I40" s="37">
        <f t="shared" si="7"/>
        <v>0</v>
      </c>
      <c r="J40" s="36">
        <f t="shared" si="8"/>
        <v>32903</v>
      </c>
      <c r="K40" s="37">
        <v>10011</v>
      </c>
      <c r="L40" s="37">
        <v>2620</v>
      </c>
      <c r="M40" s="37">
        <v>20272</v>
      </c>
      <c r="N40" s="37">
        <v>0</v>
      </c>
      <c r="O40" s="36">
        <f t="shared" si="9"/>
        <v>37837</v>
      </c>
      <c r="P40" s="37">
        <v>8843</v>
      </c>
      <c r="Q40" s="37">
        <v>17445</v>
      </c>
      <c r="R40" s="37">
        <v>11549</v>
      </c>
      <c r="S40" s="37"/>
      <c r="T40" s="37"/>
      <c r="U40" s="37">
        <f>[4]Итого!U34</f>
        <v>0</v>
      </c>
      <c r="V40" s="51">
        <f t="shared" si="73"/>
        <v>72537</v>
      </c>
      <c r="W40" s="36">
        <f t="shared" si="74"/>
        <v>13646</v>
      </c>
      <c r="X40" s="52">
        <v>10043</v>
      </c>
      <c r="Y40" s="52">
        <v>1939</v>
      </c>
      <c r="Z40" s="52">
        <v>1664</v>
      </c>
      <c r="AA40" s="36">
        <f t="shared" si="75"/>
        <v>11103</v>
      </c>
      <c r="AB40" s="37">
        <v>3824</v>
      </c>
      <c r="AC40" s="37">
        <v>7279</v>
      </c>
      <c r="AD40" s="36">
        <f t="shared" si="76"/>
        <v>16955</v>
      </c>
      <c r="AE40" s="37">
        <v>16748</v>
      </c>
      <c r="AF40" s="37">
        <v>2773</v>
      </c>
      <c r="AG40" s="37">
        <v>80</v>
      </c>
      <c r="AH40" s="37">
        <v>127</v>
      </c>
      <c r="AI40" s="37">
        <f>'[1]Дисп ВН_2 этап_2022 год'!M30</f>
        <v>1797</v>
      </c>
      <c r="AJ40" s="37"/>
      <c r="AK40" s="36">
        <f t="shared" si="13"/>
        <v>0</v>
      </c>
      <c r="AL40" s="37">
        <v>0</v>
      </c>
      <c r="AM40" s="37">
        <v>0</v>
      </c>
      <c r="AN40" s="37">
        <v>0</v>
      </c>
      <c r="AO40" s="37">
        <v>15995</v>
      </c>
      <c r="AP40" s="38">
        <f t="shared" si="14"/>
        <v>16634</v>
      </c>
      <c r="AQ40" s="39">
        <v>14656</v>
      </c>
      <c r="AR40" s="39">
        <v>1978</v>
      </c>
      <c r="AS40" s="37">
        <v>0</v>
      </c>
      <c r="AT40" s="38">
        <f t="shared" si="77"/>
        <v>54384</v>
      </c>
      <c r="AU40" s="36">
        <f t="shared" si="78"/>
        <v>54384</v>
      </c>
      <c r="AV40" s="36"/>
      <c r="AW40" s="37">
        <v>26626</v>
      </c>
      <c r="AX40" s="37">
        <v>8791</v>
      </c>
      <c r="AY40" s="37">
        <v>18967</v>
      </c>
      <c r="AZ40" s="37">
        <v>0</v>
      </c>
      <c r="BA40" s="51">
        <f t="shared" si="79"/>
        <v>54384</v>
      </c>
      <c r="BB40" s="37">
        <v>0</v>
      </c>
      <c r="BC40" s="40">
        <f t="shared" si="16"/>
        <v>0</v>
      </c>
      <c r="BD40" s="37">
        <v>0</v>
      </c>
      <c r="BE40" s="37">
        <v>0</v>
      </c>
      <c r="BF40" s="41">
        <f t="shared" si="17"/>
        <v>1574</v>
      </c>
      <c r="BG40" s="37">
        <v>1148</v>
      </c>
      <c r="BH40" s="37">
        <v>426</v>
      </c>
      <c r="BI40" s="37">
        <v>0</v>
      </c>
      <c r="BJ40" s="37">
        <v>0</v>
      </c>
      <c r="BK40" s="41">
        <f t="shared" si="18"/>
        <v>0</v>
      </c>
      <c r="BL40" s="37">
        <v>0</v>
      </c>
      <c r="BM40" s="37">
        <v>0</v>
      </c>
      <c r="BN40" s="37">
        <v>1083</v>
      </c>
      <c r="BO40" s="41">
        <f t="shared" si="19"/>
        <v>1263</v>
      </c>
      <c r="BP40" s="37">
        <f>'[2]Эндоскопия_расчет (V+расх)'!D28</f>
        <v>131</v>
      </c>
      <c r="BQ40" s="37">
        <f>'[2]Эндоскопия_расчет (V+расх)'!C28-BP40</f>
        <v>1132</v>
      </c>
      <c r="BR40" s="37"/>
      <c r="BS40" s="37"/>
      <c r="BT40" s="37">
        <v>0</v>
      </c>
      <c r="BU40" s="37"/>
      <c r="BV40" s="37"/>
      <c r="BW40" s="37">
        <v>525</v>
      </c>
      <c r="BX40" s="35">
        <f t="shared" si="20"/>
        <v>58342</v>
      </c>
      <c r="BY40" s="38">
        <f t="shared" si="80"/>
        <v>6330</v>
      </c>
      <c r="BZ40" s="37">
        <v>1143</v>
      </c>
      <c r="CA40" s="37">
        <v>783</v>
      </c>
      <c r="CB40" s="37">
        <v>0</v>
      </c>
      <c r="CC40" s="37">
        <v>193</v>
      </c>
      <c r="CD40" s="42">
        <v>0</v>
      </c>
      <c r="CE40" s="37"/>
      <c r="CF40" s="37">
        <v>4</v>
      </c>
      <c r="CG40" s="37">
        <v>0</v>
      </c>
      <c r="CH40" s="37">
        <v>0</v>
      </c>
      <c r="CI40" s="37">
        <v>0</v>
      </c>
      <c r="CJ40" s="37">
        <v>0</v>
      </c>
      <c r="CK40" s="37">
        <v>0</v>
      </c>
      <c r="CL40" s="37">
        <v>910</v>
      </c>
      <c r="CM40" s="37">
        <v>373</v>
      </c>
      <c r="CN40" s="37">
        <v>94</v>
      </c>
      <c r="CO40" s="37">
        <v>8</v>
      </c>
      <c r="CP40" s="37">
        <v>979</v>
      </c>
      <c r="CQ40" s="37">
        <v>34</v>
      </c>
      <c r="CR40" s="37">
        <v>5</v>
      </c>
      <c r="CS40" s="37">
        <v>1</v>
      </c>
      <c r="CT40" s="37">
        <v>0</v>
      </c>
      <c r="CU40" s="37"/>
      <c r="CV40" s="37">
        <v>47</v>
      </c>
      <c r="CW40" s="37">
        <v>1</v>
      </c>
      <c r="CX40" s="37">
        <v>1</v>
      </c>
      <c r="CY40" s="37">
        <v>111</v>
      </c>
      <c r="CZ40" s="37">
        <v>4</v>
      </c>
      <c r="DA40" s="37">
        <v>523</v>
      </c>
      <c r="DB40" s="37">
        <v>0</v>
      </c>
      <c r="DC40" s="37">
        <v>1087</v>
      </c>
      <c r="DD40" s="37">
        <v>22</v>
      </c>
      <c r="DE40" s="37">
        <v>399</v>
      </c>
      <c r="DF40" s="37">
        <v>48</v>
      </c>
      <c r="DG40" s="37">
        <v>165</v>
      </c>
      <c r="DH40" s="37">
        <v>533</v>
      </c>
      <c r="DI40" s="37">
        <v>0</v>
      </c>
      <c r="DJ40" s="37">
        <v>0</v>
      </c>
      <c r="DK40" s="37">
        <v>16</v>
      </c>
      <c r="DL40" s="37">
        <v>2</v>
      </c>
      <c r="DM40" s="37">
        <v>0</v>
      </c>
      <c r="DN40" s="37"/>
      <c r="DO40" s="37">
        <v>0</v>
      </c>
      <c r="DP40" s="37"/>
      <c r="DQ40" s="43">
        <f t="shared" si="81"/>
        <v>6330</v>
      </c>
      <c r="DR40" s="43">
        <f>'[3]ВМП УФ'!D40</f>
        <v>0</v>
      </c>
      <c r="DS40" s="43">
        <f t="shared" si="82"/>
        <v>6330</v>
      </c>
      <c r="DT40" s="37"/>
      <c r="DU40" s="35">
        <f t="shared" si="83"/>
        <v>15592</v>
      </c>
      <c r="DV40" s="38">
        <f t="shared" si="84"/>
        <v>1813</v>
      </c>
      <c r="DW40" s="36">
        <v>21</v>
      </c>
      <c r="DX40" s="37">
        <v>0</v>
      </c>
      <c r="DY40" s="37">
        <v>0</v>
      </c>
      <c r="DZ40" s="37">
        <v>10</v>
      </c>
      <c r="EA40" s="36">
        <v>0</v>
      </c>
      <c r="EB40" s="37"/>
      <c r="EC40" s="37">
        <v>1</v>
      </c>
      <c r="ED40" s="37">
        <v>0</v>
      </c>
      <c r="EE40" s="37">
        <v>0</v>
      </c>
      <c r="EF40" s="37">
        <v>0</v>
      </c>
      <c r="EG40" s="37">
        <v>0</v>
      </c>
      <c r="EH40" s="37">
        <v>939</v>
      </c>
      <c r="EI40" s="37">
        <v>0</v>
      </c>
      <c r="EJ40" s="37">
        <v>6</v>
      </c>
      <c r="EK40" s="37">
        <v>237</v>
      </c>
      <c r="EL40" s="36">
        <v>0</v>
      </c>
      <c r="EM40" s="37">
        <v>0</v>
      </c>
      <c r="EN40" s="36">
        <v>523</v>
      </c>
      <c r="EO40" s="37">
        <v>523</v>
      </c>
      <c r="EP40" s="37">
        <v>523</v>
      </c>
      <c r="EQ40" s="37">
        <v>0</v>
      </c>
      <c r="ER40" s="37">
        <v>0</v>
      </c>
      <c r="ES40" s="37">
        <v>0</v>
      </c>
      <c r="ET40" s="37">
        <v>0</v>
      </c>
      <c r="EU40" s="37">
        <v>16</v>
      </c>
      <c r="EV40" s="37">
        <v>0</v>
      </c>
      <c r="EW40" s="37">
        <v>0</v>
      </c>
      <c r="EX40" s="37">
        <v>0</v>
      </c>
      <c r="EY40" s="37">
        <v>9</v>
      </c>
      <c r="EZ40" s="37">
        <v>0</v>
      </c>
      <c r="FA40" s="37">
        <v>0</v>
      </c>
      <c r="FB40" s="37">
        <v>0</v>
      </c>
      <c r="FC40" s="37">
        <v>48</v>
      </c>
      <c r="FD40" s="37">
        <v>3</v>
      </c>
      <c r="FE40" s="37"/>
      <c r="FF40" s="44">
        <f t="shared" si="85"/>
        <v>0</v>
      </c>
      <c r="FG40" s="37">
        <v>0</v>
      </c>
      <c r="FH40" s="37">
        <v>0</v>
      </c>
      <c r="FI40" s="37">
        <v>0</v>
      </c>
      <c r="FJ40" s="35">
        <f t="shared" si="86"/>
        <v>1813</v>
      </c>
      <c r="FK40" s="37"/>
      <c r="FL40" s="37"/>
      <c r="FM40" s="45"/>
    </row>
    <row r="41" spans="1:169" x14ac:dyDescent="0.35">
      <c r="A41" s="32">
        <f t="shared" si="87"/>
        <v>22</v>
      </c>
      <c r="B41" s="33" t="s">
        <v>197</v>
      </c>
      <c r="C41" s="34" t="s">
        <v>198</v>
      </c>
      <c r="D41" s="35">
        <f t="shared" si="72"/>
        <v>93042</v>
      </c>
      <c r="E41" s="36">
        <f t="shared" si="5"/>
        <v>36548</v>
      </c>
      <c r="F41" s="37">
        <f t="shared" si="6"/>
        <v>6818</v>
      </c>
      <c r="G41" s="37">
        <f t="shared" si="6"/>
        <v>11796</v>
      </c>
      <c r="H41" s="37">
        <f t="shared" si="6"/>
        <v>17934</v>
      </c>
      <c r="I41" s="37">
        <f t="shared" si="7"/>
        <v>0</v>
      </c>
      <c r="J41" s="36">
        <f t="shared" si="8"/>
        <v>16585</v>
      </c>
      <c r="K41" s="37">
        <v>3620</v>
      </c>
      <c r="L41" s="37">
        <v>1540</v>
      </c>
      <c r="M41" s="37">
        <v>11425</v>
      </c>
      <c r="N41" s="37">
        <v>0</v>
      </c>
      <c r="O41" s="36">
        <f t="shared" si="9"/>
        <v>19963</v>
      </c>
      <c r="P41" s="37">
        <v>3198</v>
      </c>
      <c r="Q41" s="37">
        <v>10256</v>
      </c>
      <c r="R41" s="37">
        <v>6509</v>
      </c>
      <c r="S41" s="37"/>
      <c r="T41" s="37"/>
      <c r="U41" s="37">
        <f>[4]Итого!U35</f>
        <v>0</v>
      </c>
      <c r="V41" s="51">
        <f t="shared" si="73"/>
        <v>37628</v>
      </c>
      <c r="W41" s="36">
        <f t="shared" si="74"/>
        <v>8434</v>
      </c>
      <c r="X41" s="52">
        <v>6003</v>
      </c>
      <c r="Y41" s="52">
        <v>1495</v>
      </c>
      <c r="Z41" s="52">
        <v>936</v>
      </c>
      <c r="AA41" s="36">
        <f t="shared" si="75"/>
        <v>5817</v>
      </c>
      <c r="AB41" s="37">
        <v>2045</v>
      </c>
      <c r="AC41" s="37">
        <v>3772</v>
      </c>
      <c r="AD41" s="36">
        <f t="shared" si="76"/>
        <v>9763</v>
      </c>
      <c r="AE41" s="37">
        <v>9679</v>
      </c>
      <c r="AF41" s="37">
        <v>1557</v>
      </c>
      <c r="AG41" s="37">
        <v>0</v>
      </c>
      <c r="AH41" s="37">
        <v>84</v>
      </c>
      <c r="AI41" s="37">
        <f>'[1]Дисп ВН_2 этап_2022 год'!M31</f>
        <v>1080</v>
      </c>
      <c r="AJ41" s="37"/>
      <c r="AK41" s="36">
        <f t="shared" si="13"/>
        <v>0</v>
      </c>
      <c r="AL41" s="37">
        <v>0</v>
      </c>
      <c r="AM41" s="37">
        <v>0</v>
      </c>
      <c r="AN41" s="37">
        <v>4505</v>
      </c>
      <c r="AO41" s="37">
        <v>26895</v>
      </c>
      <c r="AP41" s="38">
        <f t="shared" si="14"/>
        <v>10536</v>
      </c>
      <c r="AQ41" s="39">
        <v>10536</v>
      </c>
      <c r="AR41" s="37">
        <v>0</v>
      </c>
      <c r="AS41" s="37">
        <v>0</v>
      </c>
      <c r="AT41" s="38">
        <f t="shared" si="77"/>
        <v>42201</v>
      </c>
      <c r="AU41" s="36">
        <f t="shared" si="78"/>
        <v>29613</v>
      </c>
      <c r="AV41" s="36"/>
      <c r="AW41" s="37">
        <v>9420</v>
      </c>
      <c r="AX41" s="37">
        <v>4429</v>
      </c>
      <c r="AY41" s="37">
        <v>15764</v>
      </c>
      <c r="AZ41" s="37">
        <v>0</v>
      </c>
      <c r="BA41" s="51">
        <f t="shared" si="79"/>
        <v>29613</v>
      </c>
      <c r="BB41" s="37">
        <v>12588</v>
      </c>
      <c r="BC41" s="40">
        <f t="shared" si="16"/>
        <v>0</v>
      </c>
      <c r="BD41" s="37">
        <v>0</v>
      </c>
      <c r="BE41" s="37">
        <v>0</v>
      </c>
      <c r="BF41" s="41">
        <f t="shared" si="17"/>
        <v>0</v>
      </c>
      <c r="BG41" s="37">
        <v>0</v>
      </c>
      <c r="BH41" s="37">
        <v>0</v>
      </c>
      <c r="BI41" s="37">
        <v>0</v>
      </c>
      <c r="BJ41" s="37">
        <v>0</v>
      </c>
      <c r="BK41" s="41">
        <f t="shared" si="18"/>
        <v>0</v>
      </c>
      <c r="BL41" s="37">
        <v>0</v>
      </c>
      <c r="BM41" s="37">
        <v>0</v>
      </c>
      <c r="BN41" s="37">
        <v>260</v>
      </c>
      <c r="BO41" s="41">
        <f t="shared" si="19"/>
        <v>304</v>
      </c>
      <c r="BP41" s="37">
        <f>'[2]Эндоскопия_расчет (V+расх)'!D29</f>
        <v>46</v>
      </c>
      <c r="BQ41" s="37">
        <f>'[2]Эндоскопия_расчет (V+расх)'!C29-BP41</f>
        <v>258</v>
      </c>
      <c r="BR41" s="37"/>
      <c r="BS41" s="37"/>
      <c r="BT41" s="37">
        <v>0</v>
      </c>
      <c r="BU41" s="37"/>
      <c r="BV41" s="37"/>
      <c r="BW41" s="37"/>
      <c r="BX41" s="35">
        <f t="shared" si="20"/>
        <v>22072</v>
      </c>
      <c r="BY41" s="38">
        <f t="shared" si="80"/>
        <v>2308</v>
      </c>
      <c r="BZ41" s="37">
        <v>0</v>
      </c>
      <c r="CA41" s="37">
        <v>0</v>
      </c>
      <c r="CB41" s="37">
        <v>0</v>
      </c>
      <c r="CC41" s="37">
        <v>175</v>
      </c>
      <c r="CD41" s="42">
        <v>28</v>
      </c>
      <c r="CE41" s="37"/>
      <c r="CF41" s="37">
        <v>0</v>
      </c>
      <c r="CG41" s="37">
        <v>0</v>
      </c>
      <c r="CH41" s="37">
        <v>0</v>
      </c>
      <c r="CI41" s="37">
        <v>0</v>
      </c>
      <c r="CJ41" s="37">
        <v>0</v>
      </c>
      <c r="CK41" s="37">
        <v>0</v>
      </c>
      <c r="CL41" s="37">
        <v>753</v>
      </c>
      <c r="CM41" s="37">
        <v>0</v>
      </c>
      <c r="CN41" s="37">
        <v>0</v>
      </c>
      <c r="CO41" s="37">
        <v>0</v>
      </c>
      <c r="CP41" s="37">
        <v>396</v>
      </c>
      <c r="CQ41" s="37">
        <v>6</v>
      </c>
      <c r="CR41" s="37">
        <v>0</v>
      </c>
      <c r="CS41" s="37">
        <v>0</v>
      </c>
      <c r="CT41" s="37">
        <v>0</v>
      </c>
      <c r="CU41" s="37"/>
      <c r="CV41" s="37">
        <v>0</v>
      </c>
      <c r="CW41" s="37">
        <v>0</v>
      </c>
      <c r="CX41" s="37">
        <v>0</v>
      </c>
      <c r="CY41" s="37">
        <v>20</v>
      </c>
      <c r="CZ41" s="37">
        <v>0</v>
      </c>
      <c r="DA41" s="37">
        <v>54</v>
      </c>
      <c r="DB41" s="37">
        <v>0</v>
      </c>
      <c r="DC41" s="37">
        <v>693</v>
      </c>
      <c r="DD41" s="37">
        <v>0</v>
      </c>
      <c r="DE41" s="37">
        <v>0</v>
      </c>
      <c r="DF41" s="37">
        <v>11</v>
      </c>
      <c r="DG41" s="37">
        <v>27</v>
      </c>
      <c r="DH41" s="37">
        <v>69</v>
      </c>
      <c r="DI41" s="37">
        <v>0</v>
      </c>
      <c r="DJ41" s="37">
        <v>0</v>
      </c>
      <c r="DK41" s="37">
        <v>76</v>
      </c>
      <c r="DL41" s="37">
        <v>0</v>
      </c>
      <c r="DM41" s="37">
        <v>0</v>
      </c>
      <c r="DN41" s="37"/>
      <c r="DO41" s="37">
        <v>0</v>
      </c>
      <c r="DP41" s="37"/>
      <c r="DQ41" s="43">
        <f t="shared" si="81"/>
        <v>2308</v>
      </c>
      <c r="DR41" s="43">
        <f>'[3]ВМП УФ'!D41</f>
        <v>0</v>
      </c>
      <c r="DS41" s="43">
        <f t="shared" si="82"/>
        <v>2308</v>
      </c>
      <c r="DT41" s="37"/>
      <c r="DU41" s="35">
        <f t="shared" si="83"/>
        <v>10251</v>
      </c>
      <c r="DV41" s="38">
        <f t="shared" si="84"/>
        <v>1192</v>
      </c>
      <c r="DW41" s="36">
        <v>10</v>
      </c>
      <c r="DX41" s="37">
        <v>0</v>
      </c>
      <c r="DY41" s="37">
        <v>2</v>
      </c>
      <c r="DZ41" s="37">
        <v>26</v>
      </c>
      <c r="EA41" s="36">
        <v>12</v>
      </c>
      <c r="EB41" s="37"/>
      <c r="EC41" s="37">
        <v>3</v>
      </c>
      <c r="ED41" s="37">
        <v>0</v>
      </c>
      <c r="EE41" s="37">
        <v>0</v>
      </c>
      <c r="EF41" s="37">
        <v>0</v>
      </c>
      <c r="EG41" s="37">
        <v>0</v>
      </c>
      <c r="EH41" s="37">
        <v>603</v>
      </c>
      <c r="EI41" s="37">
        <v>0</v>
      </c>
      <c r="EJ41" s="37">
        <v>128</v>
      </c>
      <c r="EK41" s="37">
        <v>222</v>
      </c>
      <c r="EL41" s="36">
        <v>1</v>
      </c>
      <c r="EM41" s="37">
        <v>0</v>
      </c>
      <c r="EN41" s="36">
        <v>0</v>
      </c>
      <c r="EO41" s="37">
        <v>0</v>
      </c>
      <c r="EP41" s="37">
        <v>0</v>
      </c>
      <c r="EQ41" s="37">
        <v>0</v>
      </c>
      <c r="ER41" s="37">
        <v>7</v>
      </c>
      <c r="ES41" s="37">
        <v>0</v>
      </c>
      <c r="ET41" s="37">
        <v>3</v>
      </c>
      <c r="EU41" s="37">
        <v>35</v>
      </c>
      <c r="EV41" s="37">
        <v>6</v>
      </c>
      <c r="EW41" s="37">
        <v>0</v>
      </c>
      <c r="EX41" s="37">
        <v>0</v>
      </c>
      <c r="EY41" s="37">
        <v>33</v>
      </c>
      <c r="EZ41" s="37">
        <v>2</v>
      </c>
      <c r="FA41" s="37">
        <v>15</v>
      </c>
      <c r="FB41" s="37">
        <v>0</v>
      </c>
      <c r="FC41" s="37">
        <v>78</v>
      </c>
      <c r="FD41" s="37">
        <v>6</v>
      </c>
      <c r="FE41" s="37">
        <v>0</v>
      </c>
      <c r="FF41" s="44">
        <f t="shared" si="85"/>
        <v>0</v>
      </c>
      <c r="FG41" s="37">
        <v>0</v>
      </c>
      <c r="FH41" s="37">
        <v>0</v>
      </c>
      <c r="FI41" s="37">
        <v>0</v>
      </c>
      <c r="FJ41" s="35">
        <f t="shared" si="86"/>
        <v>1192</v>
      </c>
      <c r="FK41" s="37"/>
      <c r="FL41" s="37"/>
      <c r="FM41" s="45"/>
    </row>
    <row r="42" spans="1:169" x14ac:dyDescent="0.35">
      <c r="A42" s="32">
        <f t="shared" si="87"/>
        <v>23</v>
      </c>
      <c r="B42" s="33" t="s">
        <v>199</v>
      </c>
      <c r="C42" s="34" t="s">
        <v>200</v>
      </c>
      <c r="D42" s="35">
        <f t="shared" si="72"/>
        <v>31443</v>
      </c>
      <c r="E42" s="36">
        <f t="shared" si="5"/>
        <v>12921</v>
      </c>
      <c r="F42" s="37">
        <f t="shared" si="6"/>
        <v>2350</v>
      </c>
      <c r="G42" s="37">
        <f t="shared" si="6"/>
        <v>3100</v>
      </c>
      <c r="H42" s="37">
        <f t="shared" si="6"/>
        <v>7471</v>
      </c>
      <c r="I42" s="37">
        <f t="shared" si="7"/>
        <v>0</v>
      </c>
      <c r="J42" s="36">
        <f t="shared" si="8"/>
        <v>6413</v>
      </c>
      <c r="K42" s="37">
        <v>1248</v>
      </c>
      <c r="L42" s="37">
        <v>405</v>
      </c>
      <c r="M42" s="37">
        <v>4760</v>
      </c>
      <c r="N42" s="37">
        <v>0</v>
      </c>
      <c r="O42" s="36">
        <f t="shared" si="9"/>
        <v>6508</v>
      </c>
      <c r="P42" s="37">
        <v>1102</v>
      </c>
      <c r="Q42" s="37">
        <v>2695</v>
      </c>
      <c r="R42" s="37">
        <v>2711</v>
      </c>
      <c r="S42" s="37"/>
      <c r="T42" s="37"/>
      <c r="U42" s="37">
        <f>[4]Итого!U36</f>
        <v>0</v>
      </c>
      <c r="V42" s="51">
        <f t="shared" si="73"/>
        <v>14028</v>
      </c>
      <c r="W42" s="36">
        <f t="shared" si="74"/>
        <v>3357</v>
      </c>
      <c r="X42" s="52">
        <v>2333</v>
      </c>
      <c r="Y42" s="52">
        <v>628</v>
      </c>
      <c r="Z42" s="52">
        <v>396</v>
      </c>
      <c r="AA42" s="36">
        <f t="shared" si="75"/>
        <v>1885</v>
      </c>
      <c r="AB42" s="37">
        <v>693</v>
      </c>
      <c r="AC42" s="37">
        <v>1192</v>
      </c>
      <c r="AD42" s="36">
        <f t="shared" si="76"/>
        <v>3893</v>
      </c>
      <c r="AE42" s="37">
        <v>3879</v>
      </c>
      <c r="AF42" s="37">
        <v>608</v>
      </c>
      <c r="AG42" s="37">
        <v>0</v>
      </c>
      <c r="AH42" s="37">
        <v>14</v>
      </c>
      <c r="AI42" s="37">
        <f>'[1]Дисп ВН_2 этап_2022 год'!M32</f>
        <v>1107</v>
      </c>
      <c r="AJ42" s="37"/>
      <c r="AK42" s="36">
        <f t="shared" si="13"/>
        <v>0</v>
      </c>
      <c r="AL42" s="37">
        <v>0</v>
      </c>
      <c r="AM42" s="37">
        <v>0</v>
      </c>
      <c r="AN42" s="37">
        <v>494</v>
      </c>
      <c r="AO42" s="37">
        <v>7786</v>
      </c>
      <c r="AP42" s="38">
        <f t="shared" si="14"/>
        <v>3647</v>
      </c>
      <c r="AQ42" s="39">
        <v>3647</v>
      </c>
      <c r="AR42" s="37">
        <v>0</v>
      </c>
      <c r="AS42" s="37">
        <v>0</v>
      </c>
      <c r="AT42" s="38">
        <f t="shared" si="77"/>
        <v>16163</v>
      </c>
      <c r="AU42" s="36">
        <f t="shared" si="78"/>
        <v>12304</v>
      </c>
      <c r="AV42" s="36"/>
      <c r="AW42" s="37">
        <v>6129</v>
      </c>
      <c r="AX42" s="37">
        <v>1574</v>
      </c>
      <c r="AY42" s="37">
        <v>4601</v>
      </c>
      <c r="AZ42" s="37">
        <v>0</v>
      </c>
      <c r="BA42" s="51">
        <f t="shared" si="79"/>
        <v>12304</v>
      </c>
      <c r="BB42" s="37">
        <v>3859</v>
      </c>
      <c r="BC42" s="40">
        <f t="shared" si="16"/>
        <v>0</v>
      </c>
      <c r="BD42" s="37">
        <v>0</v>
      </c>
      <c r="BE42" s="37">
        <v>0</v>
      </c>
      <c r="BF42" s="41">
        <f t="shared" si="17"/>
        <v>0</v>
      </c>
      <c r="BG42" s="37">
        <v>0</v>
      </c>
      <c r="BH42" s="37">
        <v>0</v>
      </c>
      <c r="BI42" s="37">
        <v>0</v>
      </c>
      <c r="BJ42" s="37">
        <v>0</v>
      </c>
      <c r="BK42" s="41">
        <f t="shared" si="18"/>
        <v>0</v>
      </c>
      <c r="BL42" s="37">
        <v>0</v>
      </c>
      <c r="BM42" s="37">
        <v>0</v>
      </c>
      <c r="BN42" s="37">
        <v>78</v>
      </c>
      <c r="BO42" s="41">
        <f t="shared" si="19"/>
        <v>381</v>
      </c>
      <c r="BP42" s="37">
        <f>'[2]Эндоскопия_расчет (V+расх)'!D30</f>
        <v>0</v>
      </c>
      <c r="BQ42" s="37">
        <f>'[2]Эндоскопия_расчет (V+расх)'!C30-BP42</f>
        <v>381</v>
      </c>
      <c r="BR42" s="37"/>
      <c r="BS42" s="37"/>
      <c r="BT42" s="37">
        <v>0</v>
      </c>
      <c r="BU42" s="37"/>
      <c r="BV42" s="37"/>
      <c r="BW42" s="37"/>
      <c r="BX42" s="35">
        <f t="shared" si="20"/>
        <v>8774</v>
      </c>
      <c r="BY42" s="38">
        <f t="shared" si="80"/>
        <v>816</v>
      </c>
      <c r="BZ42" s="37">
        <v>0</v>
      </c>
      <c r="CA42" s="37">
        <v>0</v>
      </c>
      <c r="CB42" s="37">
        <v>0</v>
      </c>
      <c r="CC42" s="37">
        <v>17</v>
      </c>
      <c r="CD42" s="42">
        <v>12</v>
      </c>
      <c r="CE42" s="37"/>
      <c r="CF42" s="37">
        <v>4</v>
      </c>
      <c r="CG42" s="37">
        <v>0</v>
      </c>
      <c r="CH42" s="37">
        <v>0</v>
      </c>
      <c r="CI42" s="37">
        <v>0</v>
      </c>
      <c r="CJ42" s="37">
        <v>0</v>
      </c>
      <c r="CK42" s="37">
        <v>0</v>
      </c>
      <c r="CL42" s="37">
        <v>1</v>
      </c>
      <c r="CM42" s="37">
        <v>0</v>
      </c>
      <c r="CN42" s="37">
        <v>9</v>
      </c>
      <c r="CO42" s="37">
        <v>0</v>
      </c>
      <c r="CP42" s="37">
        <v>180</v>
      </c>
      <c r="CQ42" s="37">
        <v>6</v>
      </c>
      <c r="CR42" s="37">
        <v>0</v>
      </c>
      <c r="CS42" s="37">
        <v>0</v>
      </c>
      <c r="CT42" s="37">
        <v>0</v>
      </c>
      <c r="CU42" s="37"/>
      <c r="CV42" s="37">
        <v>0</v>
      </c>
      <c r="CW42" s="37">
        <v>0</v>
      </c>
      <c r="CX42" s="37">
        <v>0</v>
      </c>
      <c r="CY42" s="37">
        <v>9</v>
      </c>
      <c r="CZ42" s="37">
        <v>3</v>
      </c>
      <c r="DA42" s="37">
        <v>0</v>
      </c>
      <c r="DB42" s="37">
        <v>0</v>
      </c>
      <c r="DC42" s="37">
        <v>499</v>
      </c>
      <c r="DD42" s="37">
        <v>0</v>
      </c>
      <c r="DE42" s="37">
        <v>0</v>
      </c>
      <c r="DF42" s="37">
        <v>0</v>
      </c>
      <c r="DG42" s="37">
        <v>9</v>
      </c>
      <c r="DH42" s="37">
        <v>0</v>
      </c>
      <c r="DI42" s="37">
        <v>0</v>
      </c>
      <c r="DJ42" s="37">
        <v>0</v>
      </c>
      <c r="DK42" s="37">
        <v>67</v>
      </c>
      <c r="DL42" s="37">
        <v>0</v>
      </c>
      <c r="DM42" s="37">
        <v>0</v>
      </c>
      <c r="DN42" s="37"/>
      <c r="DO42" s="37">
        <v>0</v>
      </c>
      <c r="DP42" s="37"/>
      <c r="DQ42" s="43">
        <f t="shared" si="81"/>
        <v>816</v>
      </c>
      <c r="DR42" s="43">
        <f>'[3]ВМП УФ'!D42</f>
        <v>0</v>
      </c>
      <c r="DS42" s="43">
        <f t="shared" si="82"/>
        <v>816</v>
      </c>
      <c r="DT42" s="37"/>
      <c r="DU42" s="35">
        <f t="shared" si="83"/>
        <v>5151</v>
      </c>
      <c r="DV42" s="38">
        <f t="shared" si="84"/>
        <v>599</v>
      </c>
      <c r="DW42" s="36">
        <v>3</v>
      </c>
      <c r="DX42" s="37">
        <v>0</v>
      </c>
      <c r="DY42" s="37">
        <v>0</v>
      </c>
      <c r="DZ42" s="37">
        <v>29</v>
      </c>
      <c r="EA42" s="36">
        <v>0</v>
      </c>
      <c r="EB42" s="37"/>
      <c r="EC42" s="37">
        <v>0</v>
      </c>
      <c r="ED42" s="37">
        <v>0</v>
      </c>
      <c r="EE42" s="37">
        <v>0</v>
      </c>
      <c r="EF42" s="37">
        <v>0</v>
      </c>
      <c r="EG42" s="37">
        <v>0</v>
      </c>
      <c r="EH42" s="37">
        <v>129</v>
      </c>
      <c r="EI42" s="37">
        <v>0</v>
      </c>
      <c r="EJ42" s="37">
        <v>293</v>
      </c>
      <c r="EK42" s="37">
        <v>80</v>
      </c>
      <c r="EL42" s="36">
        <v>3</v>
      </c>
      <c r="EM42" s="37">
        <v>0</v>
      </c>
      <c r="EN42" s="36">
        <v>0</v>
      </c>
      <c r="EO42" s="37">
        <v>0</v>
      </c>
      <c r="EP42" s="37">
        <v>0</v>
      </c>
      <c r="EQ42" s="37">
        <v>0</v>
      </c>
      <c r="ER42" s="37">
        <v>0</v>
      </c>
      <c r="ES42" s="37">
        <v>0</v>
      </c>
      <c r="ET42" s="37">
        <v>0</v>
      </c>
      <c r="EU42" s="37">
        <v>5</v>
      </c>
      <c r="EV42" s="37">
        <v>0</v>
      </c>
      <c r="EW42" s="37">
        <v>0</v>
      </c>
      <c r="EX42" s="37">
        <v>0</v>
      </c>
      <c r="EY42" s="37">
        <v>12</v>
      </c>
      <c r="EZ42" s="37">
        <v>0</v>
      </c>
      <c r="FA42" s="37">
        <v>0</v>
      </c>
      <c r="FB42" s="37">
        <v>0</v>
      </c>
      <c r="FC42" s="37">
        <v>45</v>
      </c>
      <c r="FD42" s="37">
        <v>0</v>
      </c>
      <c r="FE42" s="37">
        <v>0</v>
      </c>
      <c r="FF42" s="44">
        <f t="shared" si="85"/>
        <v>0</v>
      </c>
      <c r="FG42" s="37">
        <v>0</v>
      </c>
      <c r="FH42" s="37">
        <v>0</v>
      </c>
      <c r="FI42" s="37">
        <v>0</v>
      </c>
      <c r="FJ42" s="35">
        <f t="shared" si="86"/>
        <v>599</v>
      </c>
      <c r="FK42" s="37"/>
      <c r="FL42" s="37"/>
      <c r="FM42" s="45"/>
    </row>
    <row r="43" spans="1:169" x14ac:dyDescent="0.35">
      <c r="A43" s="32">
        <f t="shared" si="87"/>
        <v>24</v>
      </c>
      <c r="B43" s="33" t="s">
        <v>201</v>
      </c>
      <c r="C43" s="34" t="s">
        <v>202</v>
      </c>
      <c r="D43" s="35">
        <f t="shared" si="72"/>
        <v>57562</v>
      </c>
      <c r="E43" s="36">
        <f t="shared" si="5"/>
        <v>19317</v>
      </c>
      <c r="F43" s="37">
        <f t="shared" si="6"/>
        <v>3743</v>
      </c>
      <c r="G43" s="37">
        <f t="shared" si="6"/>
        <v>7353</v>
      </c>
      <c r="H43" s="37">
        <f t="shared" si="6"/>
        <v>8221</v>
      </c>
      <c r="I43" s="37">
        <f t="shared" si="7"/>
        <v>0</v>
      </c>
      <c r="J43" s="36">
        <f t="shared" si="8"/>
        <v>8184</v>
      </c>
      <c r="K43" s="37">
        <v>1987</v>
      </c>
      <c r="L43" s="37">
        <v>960</v>
      </c>
      <c r="M43" s="37">
        <v>5237</v>
      </c>
      <c r="N43" s="37">
        <v>0</v>
      </c>
      <c r="O43" s="36">
        <f t="shared" si="9"/>
        <v>11133</v>
      </c>
      <c r="P43" s="37">
        <v>1756</v>
      </c>
      <c r="Q43" s="37">
        <v>6393</v>
      </c>
      <c r="R43" s="37">
        <v>2984</v>
      </c>
      <c r="S43" s="37"/>
      <c r="T43" s="37"/>
      <c r="U43" s="37">
        <f>[4]Итого!U37</f>
        <v>0</v>
      </c>
      <c r="V43" s="51">
        <f t="shared" si="73"/>
        <v>21094</v>
      </c>
      <c r="W43" s="36">
        <f t="shared" si="74"/>
        <v>5459</v>
      </c>
      <c r="X43" s="52">
        <v>4006</v>
      </c>
      <c r="Y43" s="52">
        <v>828</v>
      </c>
      <c r="Z43" s="52">
        <v>625</v>
      </c>
      <c r="AA43" s="36">
        <f t="shared" si="75"/>
        <v>3651</v>
      </c>
      <c r="AB43" s="37">
        <v>1221</v>
      </c>
      <c r="AC43" s="37">
        <v>2430</v>
      </c>
      <c r="AD43" s="36">
        <f t="shared" si="76"/>
        <v>5602</v>
      </c>
      <c r="AE43" s="37">
        <v>5568</v>
      </c>
      <c r="AF43" s="37">
        <v>912</v>
      </c>
      <c r="AG43" s="37">
        <v>0</v>
      </c>
      <c r="AH43" s="37">
        <v>34</v>
      </c>
      <c r="AI43" s="37">
        <f>'[1]Дисп ВН_2 этап_2022 год'!M33</f>
        <v>1777</v>
      </c>
      <c r="AJ43" s="37"/>
      <c r="AK43" s="36">
        <f t="shared" si="13"/>
        <v>0</v>
      </c>
      <c r="AL43" s="37">
        <v>0</v>
      </c>
      <c r="AM43" s="37">
        <v>0</v>
      </c>
      <c r="AN43" s="37">
        <v>1616</v>
      </c>
      <c r="AO43" s="37">
        <v>20140</v>
      </c>
      <c r="AP43" s="38">
        <f t="shared" si="14"/>
        <v>4080</v>
      </c>
      <c r="AQ43" s="39">
        <v>4080</v>
      </c>
      <c r="AR43" s="37">
        <v>0</v>
      </c>
      <c r="AS43" s="37">
        <v>0</v>
      </c>
      <c r="AT43" s="38">
        <f t="shared" si="77"/>
        <v>25955</v>
      </c>
      <c r="AU43" s="36">
        <f t="shared" si="78"/>
        <v>20448</v>
      </c>
      <c r="AV43" s="36"/>
      <c r="AW43" s="37">
        <v>9157</v>
      </c>
      <c r="AX43" s="37">
        <v>3148</v>
      </c>
      <c r="AY43" s="37">
        <v>8143</v>
      </c>
      <c r="AZ43" s="37">
        <v>0</v>
      </c>
      <c r="BA43" s="51">
        <f t="shared" si="79"/>
        <v>20448</v>
      </c>
      <c r="BB43" s="37">
        <v>5507</v>
      </c>
      <c r="BC43" s="40">
        <f t="shared" si="16"/>
        <v>0</v>
      </c>
      <c r="BD43" s="37">
        <v>0</v>
      </c>
      <c r="BE43" s="37">
        <v>0</v>
      </c>
      <c r="BF43" s="41">
        <f t="shared" si="17"/>
        <v>0</v>
      </c>
      <c r="BG43" s="37">
        <v>0</v>
      </c>
      <c r="BH43" s="37">
        <v>0</v>
      </c>
      <c r="BI43" s="37">
        <v>0</v>
      </c>
      <c r="BJ43" s="37">
        <v>0</v>
      </c>
      <c r="BK43" s="41">
        <f t="shared" si="18"/>
        <v>0</v>
      </c>
      <c r="BL43" s="37">
        <v>0</v>
      </c>
      <c r="BM43" s="37">
        <v>0</v>
      </c>
      <c r="BN43" s="37">
        <v>150</v>
      </c>
      <c r="BO43" s="41">
        <f t="shared" si="19"/>
        <v>441</v>
      </c>
      <c r="BP43" s="37">
        <f>'[2]Эндоскопия_расчет (V+расх)'!D31</f>
        <v>0</v>
      </c>
      <c r="BQ43" s="37">
        <f>'[2]Эндоскопия_расчет (V+расх)'!C31-BP43</f>
        <v>441</v>
      </c>
      <c r="BR43" s="37"/>
      <c r="BS43" s="37"/>
      <c r="BT43" s="37">
        <v>0</v>
      </c>
      <c r="BU43" s="37"/>
      <c r="BV43" s="37"/>
      <c r="BW43" s="37"/>
      <c r="BX43" s="35">
        <f t="shared" si="20"/>
        <v>8048</v>
      </c>
      <c r="BY43" s="38">
        <f t="shared" si="80"/>
        <v>746</v>
      </c>
      <c r="BZ43" s="37">
        <v>0</v>
      </c>
      <c r="CA43" s="37">
        <v>0</v>
      </c>
      <c r="CB43" s="37">
        <v>0</v>
      </c>
      <c r="CC43" s="37">
        <v>17</v>
      </c>
      <c r="CD43" s="42">
        <v>1</v>
      </c>
      <c r="CE43" s="37"/>
      <c r="CF43" s="37">
        <v>4</v>
      </c>
      <c r="CG43" s="37">
        <v>0</v>
      </c>
      <c r="CH43" s="37">
        <v>0</v>
      </c>
      <c r="CI43" s="37">
        <v>0</v>
      </c>
      <c r="CJ43" s="37">
        <v>0</v>
      </c>
      <c r="CK43" s="37">
        <v>0</v>
      </c>
      <c r="CL43" s="37">
        <v>32</v>
      </c>
      <c r="CM43" s="37">
        <v>0</v>
      </c>
      <c r="CN43" s="37">
        <v>0</v>
      </c>
      <c r="CO43" s="37">
        <v>0</v>
      </c>
      <c r="CP43" s="37">
        <v>224</v>
      </c>
      <c r="CQ43" s="37">
        <v>140</v>
      </c>
      <c r="CR43" s="37">
        <v>0</v>
      </c>
      <c r="CS43" s="37">
        <v>0</v>
      </c>
      <c r="CT43" s="37">
        <v>0</v>
      </c>
      <c r="CU43" s="37"/>
      <c r="CV43" s="37">
        <v>0</v>
      </c>
      <c r="CW43" s="37">
        <v>0</v>
      </c>
      <c r="CX43" s="37">
        <v>12</v>
      </c>
      <c r="CY43" s="37">
        <v>25</v>
      </c>
      <c r="CZ43" s="37">
        <v>0</v>
      </c>
      <c r="DA43" s="37">
        <v>3</v>
      </c>
      <c r="DB43" s="37">
        <v>0</v>
      </c>
      <c r="DC43" s="37">
        <v>246</v>
      </c>
      <c r="DD43" s="37">
        <v>0</v>
      </c>
      <c r="DE43" s="37">
        <v>0</v>
      </c>
      <c r="DF43" s="37">
        <v>8</v>
      </c>
      <c r="DG43" s="37">
        <v>0</v>
      </c>
      <c r="DH43" s="37">
        <v>0</v>
      </c>
      <c r="DI43" s="37">
        <v>0</v>
      </c>
      <c r="DJ43" s="37">
        <v>0</v>
      </c>
      <c r="DK43" s="37">
        <v>34</v>
      </c>
      <c r="DL43" s="37">
        <v>0</v>
      </c>
      <c r="DM43" s="37">
        <v>0</v>
      </c>
      <c r="DN43" s="37"/>
      <c r="DO43" s="37">
        <v>0</v>
      </c>
      <c r="DP43" s="37"/>
      <c r="DQ43" s="43">
        <f t="shared" si="81"/>
        <v>746</v>
      </c>
      <c r="DR43" s="43">
        <f>'[3]ВМП УФ'!D43</f>
        <v>0</v>
      </c>
      <c r="DS43" s="43">
        <f t="shared" si="82"/>
        <v>746</v>
      </c>
      <c r="DT43" s="37"/>
      <c r="DU43" s="35">
        <f t="shared" si="83"/>
        <v>8497</v>
      </c>
      <c r="DV43" s="38">
        <f t="shared" si="84"/>
        <v>988</v>
      </c>
      <c r="DW43" s="36">
        <v>0</v>
      </c>
      <c r="DX43" s="37">
        <v>0</v>
      </c>
      <c r="DY43" s="37">
        <v>0</v>
      </c>
      <c r="DZ43" s="37">
        <v>37</v>
      </c>
      <c r="EA43" s="36">
        <v>0</v>
      </c>
      <c r="EB43" s="37"/>
      <c r="EC43" s="37">
        <v>0</v>
      </c>
      <c r="ED43" s="37">
        <v>0</v>
      </c>
      <c r="EE43" s="37">
        <v>0</v>
      </c>
      <c r="EF43" s="37">
        <v>0</v>
      </c>
      <c r="EG43" s="37">
        <v>0</v>
      </c>
      <c r="EH43" s="37">
        <v>617</v>
      </c>
      <c r="EI43" s="37">
        <v>0</v>
      </c>
      <c r="EJ43" s="37">
        <v>9</v>
      </c>
      <c r="EK43" s="37">
        <v>270</v>
      </c>
      <c r="EL43" s="36">
        <v>4</v>
      </c>
      <c r="EM43" s="37">
        <v>0</v>
      </c>
      <c r="EN43" s="36">
        <v>0</v>
      </c>
      <c r="EO43" s="37">
        <v>0</v>
      </c>
      <c r="EP43" s="37">
        <v>0</v>
      </c>
      <c r="EQ43" s="37">
        <v>0</v>
      </c>
      <c r="ER43" s="37">
        <v>0</v>
      </c>
      <c r="ES43" s="37">
        <v>0</v>
      </c>
      <c r="ET43" s="37">
        <v>0</v>
      </c>
      <c r="EU43" s="37">
        <v>12</v>
      </c>
      <c r="EV43" s="37">
        <v>0</v>
      </c>
      <c r="EW43" s="37">
        <v>0</v>
      </c>
      <c r="EX43" s="37">
        <v>0</v>
      </c>
      <c r="EY43" s="37">
        <v>6</v>
      </c>
      <c r="EZ43" s="37">
        <v>0</v>
      </c>
      <c r="FA43" s="37">
        <v>0</v>
      </c>
      <c r="FB43" s="37">
        <v>0</v>
      </c>
      <c r="FC43" s="37">
        <v>33</v>
      </c>
      <c r="FD43" s="37">
        <v>0</v>
      </c>
      <c r="FE43" s="37">
        <v>0</v>
      </c>
      <c r="FF43" s="44">
        <f t="shared" si="85"/>
        <v>0</v>
      </c>
      <c r="FG43" s="37">
        <v>0</v>
      </c>
      <c r="FH43" s="37">
        <v>0</v>
      </c>
      <c r="FI43" s="37">
        <v>0</v>
      </c>
      <c r="FJ43" s="35">
        <f t="shared" si="86"/>
        <v>988</v>
      </c>
      <c r="FK43" s="37"/>
      <c r="FL43" s="37"/>
      <c r="FM43" s="45"/>
    </row>
    <row r="44" spans="1:169" x14ac:dyDescent="0.35">
      <c r="A44" s="32">
        <f t="shared" si="87"/>
        <v>25</v>
      </c>
      <c r="B44" s="33" t="s">
        <v>203</v>
      </c>
      <c r="C44" s="34" t="s">
        <v>204</v>
      </c>
      <c r="D44" s="35">
        <f t="shared" si="72"/>
        <v>77084</v>
      </c>
      <c r="E44" s="36">
        <f t="shared" si="5"/>
        <v>41848</v>
      </c>
      <c r="F44" s="37">
        <f t="shared" si="6"/>
        <v>9824</v>
      </c>
      <c r="G44" s="37">
        <f t="shared" si="6"/>
        <v>11234</v>
      </c>
      <c r="H44" s="37">
        <f t="shared" si="6"/>
        <v>20790</v>
      </c>
      <c r="I44" s="37">
        <f t="shared" si="7"/>
        <v>0</v>
      </c>
      <c r="J44" s="36">
        <f t="shared" si="8"/>
        <v>19928</v>
      </c>
      <c r="K44" s="37">
        <v>5216</v>
      </c>
      <c r="L44" s="37">
        <v>1467</v>
      </c>
      <c r="M44" s="37">
        <v>13245</v>
      </c>
      <c r="N44" s="37">
        <v>0</v>
      </c>
      <c r="O44" s="36">
        <f t="shared" si="9"/>
        <v>21920</v>
      </c>
      <c r="P44" s="37">
        <v>4608</v>
      </c>
      <c r="Q44" s="37">
        <v>9767</v>
      </c>
      <c r="R44" s="37">
        <v>7545</v>
      </c>
      <c r="S44" s="37"/>
      <c r="T44" s="37"/>
      <c r="U44" s="37">
        <f>[4]Итого!U38</f>
        <v>0</v>
      </c>
      <c r="V44" s="51">
        <f t="shared" si="73"/>
        <v>43069</v>
      </c>
      <c r="W44" s="36">
        <f t="shared" si="74"/>
        <v>7070</v>
      </c>
      <c r="X44" s="52">
        <v>5401</v>
      </c>
      <c r="Y44" s="52">
        <v>888</v>
      </c>
      <c r="Z44" s="52">
        <v>781</v>
      </c>
      <c r="AA44" s="36">
        <f t="shared" si="75"/>
        <v>5470</v>
      </c>
      <c r="AB44" s="37">
        <v>1969</v>
      </c>
      <c r="AC44" s="37">
        <v>3501</v>
      </c>
      <c r="AD44" s="36">
        <f t="shared" si="76"/>
        <v>7953</v>
      </c>
      <c r="AE44" s="37">
        <v>7854</v>
      </c>
      <c r="AF44" s="37">
        <v>1322</v>
      </c>
      <c r="AG44" s="37">
        <v>56</v>
      </c>
      <c r="AH44" s="37">
        <v>43</v>
      </c>
      <c r="AI44" s="37">
        <f>'[1]Дисп ВН_2 этап_2022 год'!M34</f>
        <v>1221</v>
      </c>
      <c r="AJ44" s="37"/>
      <c r="AK44" s="36">
        <f t="shared" si="13"/>
        <v>0</v>
      </c>
      <c r="AL44" s="37">
        <v>0</v>
      </c>
      <c r="AM44" s="37">
        <v>0</v>
      </c>
      <c r="AN44" s="37">
        <v>7038</v>
      </c>
      <c r="AO44" s="37">
        <v>6484</v>
      </c>
      <c r="AP44" s="38">
        <f t="shared" si="14"/>
        <v>8398</v>
      </c>
      <c r="AQ44" s="39">
        <v>8398</v>
      </c>
      <c r="AR44" s="37">
        <v>0</v>
      </c>
      <c r="AS44" s="37">
        <v>0</v>
      </c>
      <c r="AT44" s="38">
        <f t="shared" si="77"/>
        <v>37476</v>
      </c>
      <c r="AU44" s="36">
        <f t="shared" si="78"/>
        <v>30894</v>
      </c>
      <c r="AV44" s="36"/>
      <c r="AW44" s="37">
        <v>13226</v>
      </c>
      <c r="AX44" s="37">
        <v>5107</v>
      </c>
      <c r="AY44" s="37">
        <v>12561</v>
      </c>
      <c r="AZ44" s="37">
        <v>0</v>
      </c>
      <c r="BA44" s="51">
        <f t="shared" si="79"/>
        <v>30894</v>
      </c>
      <c r="BB44" s="37">
        <v>6582</v>
      </c>
      <c r="BC44" s="40">
        <f t="shared" si="16"/>
        <v>0</v>
      </c>
      <c r="BD44" s="37">
        <v>0</v>
      </c>
      <c r="BE44" s="37">
        <v>0</v>
      </c>
      <c r="BF44" s="41">
        <f t="shared" si="17"/>
        <v>0</v>
      </c>
      <c r="BG44" s="37">
        <v>0</v>
      </c>
      <c r="BH44" s="37">
        <v>0</v>
      </c>
      <c r="BI44" s="37">
        <v>0</v>
      </c>
      <c r="BJ44" s="37">
        <v>0</v>
      </c>
      <c r="BK44" s="41">
        <f t="shared" si="18"/>
        <v>0</v>
      </c>
      <c r="BL44" s="37">
        <v>0</v>
      </c>
      <c r="BM44" s="37">
        <v>0</v>
      </c>
      <c r="BN44" s="37">
        <v>0</v>
      </c>
      <c r="BO44" s="41">
        <f t="shared" si="19"/>
        <v>938</v>
      </c>
      <c r="BP44" s="37">
        <f>'[2]Эндоскопия_расчет (V+расх)'!D32</f>
        <v>43</v>
      </c>
      <c r="BQ44" s="37">
        <f>'[2]Эндоскопия_расчет (V+расх)'!C32-BP44</f>
        <v>895</v>
      </c>
      <c r="BR44" s="37"/>
      <c r="BS44" s="37"/>
      <c r="BT44" s="37">
        <v>0</v>
      </c>
      <c r="BU44" s="37"/>
      <c r="BV44" s="37"/>
      <c r="BW44" s="37"/>
      <c r="BX44" s="35">
        <f t="shared" si="20"/>
        <v>20073</v>
      </c>
      <c r="BY44" s="38">
        <f t="shared" si="80"/>
        <v>1896</v>
      </c>
      <c r="BZ44" s="37">
        <v>0</v>
      </c>
      <c r="CA44" s="37">
        <v>0</v>
      </c>
      <c r="CB44" s="37">
        <v>0</v>
      </c>
      <c r="CC44" s="37">
        <v>104</v>
      </c>
      <c r="CD44" s="42">
        <v>20</v>
      </c>
      <c r="CE44" s="37"/>
      <c r="CF44" s="37">
        <v>0</v>
      </c>
      <c r="CG44" s="37">
        <v>0</v>
      </c>
      <c r="CH44" s="37">
        <v>0</v>
      </c>
      <c r="CI44" s="37">
        <v>0</v>
      </c>
      <c r="CJ44" s="37">
        <v>0</v>
      </c>
      <c r="CK44" s="37">
        <v>0</v>
      </c>
      <c r="CL44" s="37">
        <v>0</v>
      </c>
      <c r="CM44" s="37">
        <v>0</v>
      </c>
      <c r="CN44" s="37">
        <v>3</v>
      </c>
      <c r="CO44" s="37">
        <v>0</v>
      </c>
      <c r="CP44" s="37">
        <v>410</v>
      </c>
      <c r="CQ44" s="37">
        <v>89</v>
      </c>
      <c r="CR44" s="37">
        <v>0</v>
      </c>
      <c r="CS44" s="37">
        <v>0</v>
      </c>
      <c r="CT44" s="37">
        <v>0</v>
      </c>
      <c r="CU44" s="37"/>
      <c r="CV44" s="37">
        <v>0</v>
      </c>
      <c r="CW44" s="37">
        <v>0</v>
      </c>
      <c r="CX44" s="37">
        <v>0</v>
      </c>
      <c r="CY44" s="37">
        <v>45</v>
      </c>
      <c r="CZ44" s="37">
        <v>0</v>
      </c>
      <c r="DA44" s="37">
        <v>45</v>
      </c>
      <c r="DB44" s="37">
        <v>0</v>
      </c>
      <c r="DC44" s="37">
        <v>944</v>
      </c>
      <c r="DD44" s="37">
        <v>0</v>
      </c>
      <c r="DE44" s="37">
        <v>6</v>
      </c>
      <c r="DF44" s="37">
        <v>51</v>
      </c>
      <c r="DG44" s="37">
        <v>98</v>
      </c>
      <c r="DH44" s="37">
        <v>34</v>
      </c>
      <c r="DI44" s="37">
        <v>0</v>
      </c>
      <c r="DJ44" s="37">
        <v>0</v>
      </c>
      <c r="DK44" s="37">
        <v>45</v>
      </c>
      <c r="DL44" s="37">
        <v>2</v>
      </c>
      <c r="DM44" s="37">
        <v>0</v>
      </c>
      <c r="DN44" s="37"/>
      <c r="DO44" s="37">
        <v>0</v>
      </c>
      <c r="DP44" s="37"/>
      <c r="DQ44" s="43">
        <f t="shared" si="81"/>
        <v>1896</v>
      </c>
      <c r="DR44" s="43">
        <f>'[3]ВМП УФ'!D44</f>
        <v>0</v>
      </c>
      <c r="DS44" s="43">
        <f t="shared" si="82"/>
        <v>1896</v>
      </c>
      <c r="DT44" s="37"/>
      <c r="DU44" s="35">
        <f t="shared" si="83"/>
        <v>10062</v>
      </c>
      <c r="DV44" s="38">
        <f t="shared" si="84"/>
        <v>1170</v>
      </c>
      <c r="DW44" s="36">
        <v>54</v>
      </c>
      <c r="DX44" s="37">
        <v>0</v>
      </c>
      <c r="DY44" s="37">
        <v>0</v>
      </c>
      <c r="DZ44" s="37">
        <v>5</v>
      </c>
      <c r="EA44" s="36">
        <v>0</v>
      </c>
      <c r="EB44" s="37"/>
      <c r="EC44" s="37">
        <v>0</v>
      </c>
      <c r="ED44" s="37">
        <v>0</v>
      </c>
      <c r="EE44" s="37">
        <v>0</v>
      </c>
      <c r="EF44" s="37">
        <v>0</v>
      </c>
      <c r="EG44" s="37">
        <v>0</v>
      </c>
      <c r="EH44" s="37">
        <v>292</v>
      </c>
      <c r="EI44" s="37">
        <v>0</v>
      </c>
      <c r="EJ44" s="37">
        <v>589</v>
      </c>
      <c r="EK44" s="37">
        <v>178</v>
      </c>
      <c r="EL44" s="36">
        <v>1</v>
      </c>
      <c r="EM44" s="37">
        <v>0</v>
      </c>
      <c r="EN44" s="36">
        <v>0</v>
      </c>
      <c r="EO44" s="37">
        <v>0</v>
      </c>
      <c r="EP44" s="37">
        <v>0</v>
      </c>
      <c r="EQ44" s="37">
        <v>0</v>
      </c>
      <c r="ER44" s="37">
        <v>0</v>
      </c>
      <c r="ES44" s="37">
        <v>0</v>
      </c>
      <c r="ET44" s="37">
        <v>0</v>
      </c>
      <c r="EU44" s="37">
        <v>10</v>
      </c>
      <c r="EV44" s="37">
        <v>2</v>
      </c>
      <c r="EW44" s="37">
        <v>0</v>
      </c>
      <c r="EX44" s="37">
        <v>0</v>
      </c>
      <c r="EY44" s="37">
        <v>0</v>
      </c>
      <c r="EZ44" s="37">
        <v>0</v>
      </c>
      <c r="FA44" s="37">
        <v>0</v>
      </c>
      <c r="FB44" s="37">
        <v>0</v>
      </c>
      <c r="FC44" s="37">
        <v>39</v>
      </c>
      <c r="FD44" s="37">
        <v>0</v>
      </c>
      <c r="FE44" s="37">
        <v>0</v>
      </c>
      <c r="FF44" s="44">
        <f t="shared" si="85"/>
        <v>0</v>
      </c>
      <c r="FG44" s="37">
        <v>0</v>
      </c>
      <c r="FH44" s="37">
        <v>0</v>
      </c>
      <c r="FI44" s="37">
        <v>0</v>
      </c>
      <c r="FJ44" s="35">
        <f t="shared" si="86"/>
        <v>1170</v>
      </c>
      <c r="FK44" s="37"/>
      <c r="FL44" s="37"/>
      <c r="FM44" s="45"/>
    </row>
    <row r="45" spans="1:169" x14ac:dyDescent="0.35">
      <c r="A45" s="32">
        <f t="shared" si="87"/>
        <v>26</v>
      </c>
      <c r="B45" s="33" t="s">
        <v>205</v>
      </c>
      <c r="C45" s="34" t="s">
        <v>206</v>
      </c>
      <c r="D45" s="35">
        <f t="shared" si="72"/>
        <v>246598</v>
      </c>
      <c r="E45" s="36">
        <f t="shared" si="5"/>
        <v>150060</v>
      </c>
      <c r="F45" s="37">
        <f t="shared" si="6"/>
        <v>56836</v>
      </c>
      <c r="G45" s="37">
        <f t="shared" si="6"/>
        <v>33334</v>
      </c>
      <c r="H45" s="37">
        <f t="shared" si="6"/>
        <v>59890</v>
      </c>
      <c r="I45" s="37">
        <f t="shared" si="7"/>
        <v>0</v>
      </c>
      <c r="J45" s="36">
        <f t="shared" si="8"/>
        <v>72685</v>
      </c>
      <c r="K45" s="37">
        <v>30179</v>
      </c>
      <c r="L45" s="37">
        <v>4352</v>
      </c>
      <c r="M45" s="37">
        <v>38154</v>
      </c>
      <c r="N45" s="37">
        <v>0</v>
      </c>
      <c r="O45" s="36">
        <f t="shared" si="9"/>
        <v>77375</v>
      </c>
      <c r="P45" s="37">
        <v>26657</v>
      </c>
      <c r="Q45" s="37">
        <v>28982</v>
      </c>
      <c r="R45" s="37">
        <v>21736</v>
      </c>
      <c r="S45" s="37"/>
      <c r="T45" s="37"/>
      <c r="U45" s="37">
        <f>[4]Итого!U39</f>
        <v>0</v>
      </c>
      <c r="V45" s="51">
        <f t="shared" si="73"/>
        <v>152407</v>
      </c>
      <c r="W45" s="36">
        <f t="shared" si="74"/>
        <v>20529</v>
      </c>
      <c r="X45" s="52">
        <v>14996</v>
      </c>
      <c r="Y45" s="52">
        <v>3061</v>
      </c>
      <c r="Z45" s="52">
        <v>2472</v>
      </c>
      <c r="AA45" s="36">
        <f t="shared" si="75"/>
        <v>16606</v>
      </c>
      <c r="AB45" s="37">
        <v>5707</v>
      </c>
      <c r="AC45" s="37">
        <v>10899</v>
      </c>
      <c r="AD45" s="36">
        <f t="shared" si="76"/>
        <v>26029</v>
      </c>
      <c r="AE45" s="37">
        <v>25813</v>
      </c>
      <c r="AF45" s="37">
        <v>4209</v>
      </c>
      <c r="AG45" s="37">
        <v>127</v>
      </c>
      <c r="AH45" s="37">
        <v>89</v>
      </c>
      <c r="AI45" s="37">
        <f>'[1]Дисп ВН_2 этап_2022 год'!M35</f>
        <v>2347</v>
      </c>
      <c r="AJ45" s="37"/>
      <c r="AK45" s="36">
        <f t="shared" si="13"/>
        <v>0</v>
      </c>
      <c r="AL45" s="37">
        <v>0</v>
      </c>
      <c r="AM45" s="37">
        <v>0</v>
      </c>
      <c r="AN45" s="37">
        <v>10404</v>
      </c>
      <c r="AO45" s="37">
        <v>20623</v>
      </c>
      <c r="AP45" s="38">
        <f t="shared" si="14"/>
        <v>27904</v>
      </c>
      <c r="AQ45" s="39">
        <v>27779</v>
      </c>
      <c r="AR45" s="39">
        <v>125</v>
      </c>
      <c r="AS45" s="37">
        <v>0</v>
      </c>
      <c r="AT45" s="38">
        <f t="shared" si="77"/>
        <v>75444</v>
      </c>
      <c r="AU45" s="36">
        <f t="shared" si="78"/>
        <v>44019</v>
      </c>
      <c r="AV45" s="36"/>
      <c r="AW45" s="37">
        <v>19578</v>
      </c>
      <c r="AX45" s="37">
        <v>11290</v>
      </c>
      <c r="AY45" s="37">
        <v>13151</v>
      </c>
      <c r="AZ45" s="37">
        <v>0</v>
      </c>
      <c r="BA45" s="51">
        <f t="shared" si="79"/>
        <v>44019</v>
      </c>
      <c r="BB45" s="37">
        <v>31425</v>
      </c>
      <c r="BC45" s="40">
        <f t="shared" si="16"/>
        <v>0</v>
      </c>
      <c r="BD45" s="37">
        <v>0</v>
      </c>
      <c r="BE45" s="37">
        <v>0</v>
      </c>
      <c r="BF45" s="41">
        <f t="shared" si="17"/>
        <v>1616</v>
      </c>
      <c r="BG45" s="37">
        <v>1616</v>
      </c>
      <c r="BH45" s="37">
        <v>0</v>
      </c>
      <c r="BI45" s="37">
        <v>0</v>
      </c>
      <c r="BJ45" s="37">
        <v>0</v>
      </c>
      <c r="BK45" s="41">
        <f t="shared" si="18"/>
        <v>0</v>
      </c>
      <c r="BL45" s="37">
        <v>0</v>
      </c>
      <c r="BM45" s="37">
        <v>0</v>
      </c>
      <c r="BN45" s="37">
        <v>1578</v>
      </c>
      <c r="BO45" s="41">
        <f t="shared" si="19"/>
        <v>1722</v>
      </c>
      <c r="BP45" s="37">
        <f>'[2]Эндоскопия_расчет (V+расх)'!D33</f>
        <v>0</v>
      </c>
      <c r="BQ45" s="37">
        <f>'[2]Эндоскопия_расчет (V+расх)'!C33-BP45</f>
        <v>1722</v>
      </c>
      <c r="BR45" s="37"/>
      <c r="BS45" s="37"/>
      <c r="BT45" s="37">
        <v>12761</v>
      </c>
      <c r="BU45" s="37"/>
      <c r="BV45" s="37"/>
      <c r="BW45" s="37"/>
      <c r="BX45" s="35">
        <f t="shared" si="20"/>
        <v>74815</v>
      </c>
      <c r="BY45" s="38">
        <f t="shared" si="80"/>
        <v>7645</v>
      </c>
      <c r="BZ45" s="37">
        <v>69</v>
      </c>
      <c r="CA45" s="37">
        <v>14</v>
      </c>
      <c r="CB45" s="37">
        <v>0</v>
      </c>
      <c r="CC45" s="37">
        <v>289</v>
      </c>
      <c r="CD45" s="42">
        <v>4</v>
      </c>
      <c r="CE45" s="37"/>
      <c r="CF45" s="37">
        <v>25</v>
      </c>
      <c r="CG45" s="37">
        <v>0</v>
      </c>
      <c r="CH45" s="37">
        <v>0</v>
      </c>
      <c r="CI45" s="37">
        <v>0</v>
      </c>
      <c r="CJ45" s="37">
        <v>0</v>
      </c>
      <c r="CK45" s="37">
        <v>0</v>
      </c>
      <c r="CL45" s="37">
        <v>1661</v>
      </c>
      <c r="CM45" s="37">
        <v>279</v>
      </c>
      <c r="CN45" s="37">
        <v>415</v>
      </c>
      <c r="CO45" s="37">
        <v>37</v>
      </c>
      <c r="CP45" s="37">
        <v>783</v>
      </c>
      <c r="CQ45" s="37">
        <v>160</v>
      </c>
      <c r="CR45" s="37">
        <v>0</v>
      </c>
      <c r="CS45" s="37">
        <v>0</v>
      </c>
      <c r="CT45" s="37">
        <v>0</v>
      </c>
      <c r="CU45" s="37"/>
      <c r="CV45" s="37">
        <v>9</v>
      </c>
      <c r="CW45" s="37">
        <v>0</v>
      </c>
      <c r="CX45" s="37">
        <v>0</v>
      </c>
      <c r="CY45" s="37">
        <v>728</v>
      </c>
      <c r="CZ45" s="37">
        <v>10</v>
      </c>
      <c r="DA45" s="37">
        <v>97</v>
      </c>
      <c r="DB45" s="37">
        <v>0</v>
      </c>
      <c r="DC45" s="37">
        <v>2516</v>
      </c>
      <c r="DD45" s="37">
        <v>3</v>
      </c>
      <c r="DE45" s="37">
        <v>162</v>
      </c>
      <c r="DF45" s="37">
        <v>100</v>
      </c>
      <c r="DG45" s="37">
        <v>344</v>
      </c>
      <c r="DH45" s="37">
        <v>97</v>
      </c>
      <c r="DI45" s="37">
        <v>0</v>
      </c>
      <c r="DJ45" s="37">
        <v>0</v>
      </c>
      <c r="DK45" s="37">
        <v>135</v>
      </c>
      <c r="DL45" s="37">
        <v>1</v>
      </c>
      <c r="DM45" s="37">
        <v>0</v>
      </c>
      <c r="DN45" s="37"/>
      <c r="DO45" s="37">
        <v>0</v>
      </c>
      <c r="DP45" s="37"/>
      <c r="DQ45" s="43">
        <f t="shared" si="81"/>
        <v>7645</v>
      </c>
      <c r="DR45" s="43">
        <f>'[3]ВМП УФ'!D45</f>
        <v>0</v>
      </c>
      <c r="DS45" s="43">
        <f t="shared" si="82"/>
        <v>7645</v>
      </c>
      <c r="DT45" s="37"/>
      <c r="DU45" s="35">
        <f t="shared" si="83"/>
        <v>28062</v>
      </c>
      <c r="DV45" s="38">
        <f t="shared" si="84"/>
        <v>3263</v>
      </c>
      <c r="DW45" s="36">
        <v>0</v>
      </c>
      <c r="DX45" s="37">
        <v>0</v>
      </c>
      <c r="DY45" s="37">
        <v>0</v>
      </c>
      <c r="DZ45" s="37">
        <v>136</v>
      </c>
      <c r="EA45" s="36">
        <v>0</v>
      </c>
      <c r="EB45" s="37"/>
      <c r="EC45" s="37">
        <v>0</v>
      </c>
      <c r="ED45" s="37">
        <v>0</v>
      </c>
      <c r="EE45" s="37">
        <v>0</v>
      </c>
      <c r="EF45" s="37">
        <v>0</v>
      </c>
      <c r="EG45" s="37">
        <v>0</v>
      </c>
      <c r="EH45" s="37">
        <v>2339</v>
      </c>
      <c r="EI45" s="37">
        <v>0</v>
      </c>
      <c r="EJ45" s="37">
        <v>34</v>
      </c>
      <c r="EK45" s="37">
        <v>347</v>
      </c>
      <c r="EL45" s="36">
        <v>7</v>
      </c>
      <c r="EM45" s="37">
        <v>0</v>
      </c>
      <c r="EN45" s="36">
        <v>82</v>
      </c>
      <c r="EO45" s="37">
        <v>82</v>
      </c>
      <c r="EP45" s="37">
        <v>82</v>
      </c>
      <c r="EQ45" s="37">
        <v>0</v>
      </c>
      <c r="ER45" s="37">
        <v>0</v>
      </c>
      <c r="ES45" s="37">
        <v>0</v>
      </c>
      <c r="ET45" s="37">
        <v>0</v>
      </c>
      <c r="EU45" s="37">
        <v>37</v>
      </c>
      <c r="EV45" s="37">
        <v>14</v>
      </c>
      <c r="EW45" s="37">
        <v>0</v>
      </c>
      <c r="EX45" s="37">
        <v>0</v>
      </c>
      <c r="EY45" s="37">
        <v>93</v>
      </c>
      <c r="EZ45" s="37">
        <v>0</v>
      </c>
      <c r="FA45" s="37">
        <v>0</v>
      </c>
      <c r="FB45" s="37">
        <v>0</v>
      </c>
      <c r="FC45" s="37">
        <v>174</v>
      </c>
      <c r="FD45" s="37">
        <v>0</v>
      </c>
      <c r="FE45" s="37">
        <v>0</v>
      </c>
      <c r="FF45" s="44">
        <f t="shared" si="85"/>
        <v>0</v>
      </c>
      <c r="FG45" s="37">
        <v>0</v>
      </c>
      <c r="FH45" s="37">
        <v>0</v>
      </c>
      <c r="FI45" s="37">
        <v>0</v>
      </c>
      <c r="FJ45" s="35">
        <f t="shared" si="86"/>
        <v>3263</v>
      </c>
      <c r="FK45" s="37"/>
      <c r="FL45" s="37"/>
      <c r="FM45" s="45"/>
    </row>
    <row r="46" spans="1:169" x14ac:dyDescent="0.35">
      <c r="A46" s="32">
        <f t="shared" si="87"/>
        <v>27</v>
      </c>
      <c r="B46" s="33" t="s">
        <v>207</v>
      </c>
      <c r="C46" s="34" t="s">
        <v>208</v>
      </c>
      <c r="D46" s="35">
        <f t="shared" si="72"/>
        <v>114096</v>
      </c>
      <c r="E46" s="36">
        <f t="shared" si="5"/>
        <v>36351</v>
      </c>
      <c r="F46" s="37">
        <f t="shared" si="6"/>
        <v>16800</v>
      </c>
      <c r="G46" s="37">
        <f t="shared" si="6"/>
        <v>3232</v>
      </c>
      <c r="H46" s="37">
        <f t="shared" si="6"/>
        <v>16319</v>
      </c>
      <c r="I46" s="37">
        <f t="shared" si="7"/>
        <v>0</v>
      </c>
      <c r="J46" s="36">
        <f t="shared" si="8"/>
        <v>19739</v>
      </c>
      <c r="K46" s="37">
        <v>8921</v>
      </c>
      <c r="L46" s="37">
        <v>422</v>
      </c>
      <c r="M46" s="37">
        <v>10396</v>
      </c>
      <c r="N46" s="37">
        <v>0</v>
      </c>
      <c r="O46" s="36">
        <f t="shared" si="9"/>
        <v>16612</v>
      </c>
      <c r="P46" s="37">
        <v>7879</v>
      </c>
      <c r="Q46" s="37">
        <v>2810</v>
      </c>
      <c r="R46" s="37">
        <v>5923</v>
      </c>
      <c r="S46" s="37"/>
      <c r="T46" s="37"/>
      <c r="U46" s="37">
        <f>[4]Итого!U40</f>
        <v>0</v>
      </c>
      <c r="V46" s="51">
        <f t="shared" si="73"/>
        <v>36556</v>
      </c>
      <c r="W46" s="36">
        <f t="shared" si="74"/>
        <v>8042</v>
      </c>
      <c r="X46" s="52">
        <v>5880</v>
      </c>
      <c r="Y46" s="52">
        <v>1195</v>
      </c>
      <c r="Z46" s="52">
        <v>967</v>
      </c>
      <c r="AA46" s="36">
        <f t="shared" si="75"/>
        <v>6036</v>
      </c>
      <c r="AB46" s="37">
        <v>2110</v>
      </c>
      <c r="AC46" s="37">
        <v>3926</v>
      </c>
      <c r="AD46" s="36">
        <f t="shared" si="76"/>
        <v>9950</v>
      </c>
      <c r="AE46" s="37">
        <v>9908</v>
      </c>
      <c r="AF46" s="37">
        <v>1671</v>
      </c>
      <c r="AG46" s="37">
        <v>0</v>
      </c>
      <c r="AH46" s="37">
        <v>42</v>
      </c>
      <c r="AI46" s="37">
        <f>'[1]Дисп ВН_2 этап_2022 год'!M36</f>
        <v>205</v>
      </c>
      <c r="AJ46" s="37"/>
      <c r="AK46" s="36">
        <f t="shared" si="13"/>
        <v>0</v>
      </c>
      <c r="AL46" s="37">
        <v>0</v>
      </c>
      <c r="AM46" s="37">
        <v>0</v>
      </c>
      <c r="AN46" s="37">
        <v>7012</v>
      </c>
      <c r="AO46" s="37">
        <v>46500</v>
      </c>
      <c r="AP46" s="38">
        <f t="shared" si="14"/>
        <v>10677</v>
      </c>
      <c r="AQ46" s="39">
        <v>10677</v>
      </c>
      <c r="AR46" s="39">
        <v>0</v>
      </c>
      <c r="AS46" s="37">
        <v>0</v>
      </c>
      <c r="AT46" s="38">
        <f t="shared" si="77"/>
        <v>47223</v>
      </c>
      <c r="AU46" s="36">
        <f t="shared" si="78"/>
        <v>31785</v>
      </c>
      <c r="AV46" s="36"/>
      <c r="AW46" s="37">
        <v>20305</v>
      </c>
      <c r="AX46" s="37">
        <v>0</v>
      </c>
      <c r="AY46" s="37">
        <v>11480</v>
      </c>
      <c r="AZ46" s="37">
        <v>0</v>
      </c>
      <c r="BA46" s="51">
        <f t="shared" si="79"/>
        <v>31785</v>
      </c>
      <c r="BB46" s="37">
        <v>15438</v>
      </c>
      <c r="BC46" s="40">
        <f t="shared" si="16"/>
        <v>0</v>
      </c>
      <c r="BD46" s="37">
        <v>0</v>
      </c>
      <c r="BE46" s="37">
        <v>0</v>
      </c>
      <c r="BF46" s="41">
        <f t="shared" si="17"/>
        <v>0</v>
      </c>
      <c r="BG46" s="37">
        <v>0</v>
      </c>
      <c r="BH46" s="37">
        <v>0</v>
      </c>
      <c r="BI46" s="37">
        <v>0</v>
      </c>
      <c r="BJ46" s="37">
        <v>0</v>
      </c>
      <c r="BK46" s="41">
        <f t="shared" si="18"/>
        <v>0</v>
      </c>
      <c r="BL46" s="37">
        <v>0</v>
      </c>
      <c r="BM46" s="37">
        <v>0</v>
      </c>
      <c r="BN46" s="37">
        <v>1065</v>
      </c>
      <c r="BO46" s="41">
        <f t="shared" si="19"/>
        <v>2338</v>
      </c>
      <c r="BP46" s="37">
        <f>'[2]Эндоскопия_расчет (V+расх)'!D34</f>
        <v>160</v>
      </c>
      <c r="BQ46" s="37">
        <f>'[2]Эндоскопия_расчет (V+расх)'!C34-BP46</f>
        <v>2178</v>
      </c>
      <c r="BR46" s="37"/>
      <c r="BS46" s="37"/>
      <c r="BT46" s="37">
        <v>0</v>
      </c>
      <c r="BU46" s="37"/>
      <c r="BV46" s="37"/>
      <c r="BW46" s="37"/>
      <c r="BX46" s="35">
        <f t="shared" si="20"/>
        <v>31577</v>
      </c>
      <c r="BY46" s="38">
        <f t="shared" si="80"/>
        <v>3032</v>
      </c>
      <c r="BZ46" s="37">
        <v>0</v>
      </c>
      <c r="CA46" s="37">
        <v>0</v>
      </c>
      <c r="CB46" s="37">
        <v>4</v>
      </c>
      <c r="CC46" s="37">
        <v>45</v>
      </c>
      <c r="CD46" s="42">
        <v>27</v>
      </c>
      <c r="CE46" s="37"/>
      <c r="CF46" s="37">
        <v>12</v>
      </c>
      <c r="CG46" s="37">
        <v>0</v>
      </c>
      <c r="CH46" s="37">
        <v>0</v>
      </c>
      <c r="CI46" s="37">
        <v>0</v>
      </c>
      <c r="CJ46" s="37">
        <v>0</v>
      </c>
      <c r="CK46" s="37">
        <v>0</v>
      </c>
      <c r="CL46" s="37">
        <v>130</v>
      </c>
      <c r="CM46" s="37">
        <v>0</v>
      </c>
      <c r="CN46" s="37">
        <v>5</v>
      </c>
      <c r="CO46" s="37">
        <v>0</v>
      </c>
      <c r="CP46" s="37">
        <v>603</v>
      </c>
      <c r="CQ46" s="37">
        <v>293</v>
      </c>
      <c r="CR46" s="37">
        <v>0</v>
      </c>
      <c r="CS46" s="37">
        <v>0</v>
      </c>
      <c r="CT46" s="37">
        <v>0</v>
      </c>
      <c r="CU46" s="37"/>
      <c r="CV46" s="37">
        <v>0</v>
      </c>
      <c r="CW46" s="37">
        <v>0</v>
      </c>
      <c r="CX46" s="37">
        <v>4</v>
      </c>
      <c r="CY46" s="37">
        <v>64</v>
      </c>
      <c r="CZ46" s="37">
        <v>15</v>
      </c>
      <c r="DA46" s="37">
        <v>135</v>
      </c>
      <c r="DB46" s="37">
        <v>0</v>
      </c>
      <c r="DC46" s="37">
        <v>972</v>
      </c>
      <c r="DD46" s="37">
        <v>0</v>
      </c>
      <c r="DE46" s="37">
        <v>198</v>
      </c>
      <c r="DF46" s="37">
        <v>112</v>
      </c>
      <c r="DG46" s="37">
        <v>333</v>
      </c>
      <c r="DH46" s="37">
        <v>55</v>
      </c>
      <c r="DI46" s="37">
        <v>25</v>
      </c>
      <c r="DJ46" s="37">
        <v>0</v>
      </c>
      <c r="DK46" s="37">
        <v>0</v>
      </c>
      <c r="DL46" s="37">
        <v>0</v>
      </c>
      <c r="DM46" s="37">
        <v>0</v>
      </c>
      <c r="DN46" s="37"/>
      <c r="DO46" s="37">
        <v>0</v>
      </c>
      <c r="DP46" s="37"/>
      <c r="DQ46" s="43">
        <f t="shared" si="81"/>
        <v>3032</v>
      </c>
      <c r="DR46" s="43">
        <f>'[3]ВМП УФ'!D46</f>
        <v>0</v>
      </c>
      <c r="DS46" s="43">
        <f t="shared" si="82"/>
        <v>3032</v>
      </c>
      <c r="DT46" s="37"/>
      <c r="DU46" s="35">
        <f t="shared" si="83"/>
        <v>11997</v>
      </c>
      <c r="DV46" s="38">
        <f t="shared" si="84"/>
        <v>1395</v>
      </c>
      <c r="DW46" s="36">
        <v>157</v>
      </c>
      <c r="DX46" s="37">
        <v>0</v>
      </c>
      <c r="DY46" s="37">
        <v>0</v>
      </c>
      <c r="DZ46" s="37">
        <v>54</v>
      </c>
      <c r="EA46" s="36">
        <v>5</v>
      </c>
      <c r="EB46" s="37"/>
      <c r="EC46" s="37">
        <v>0</v>
      </c>
      <c r="ED46" s="37">
        <v>0</v>
      </c>
      <c r="EE46" s="37">
        <v>0</v>
      </c>
      <c r="EF46" s="37">
        <v>0</v>
      </c>
      <c r="EG46" s="37">
        <v>10</v>
      </c>
      <c r="EH46" s="37">
        <v>763</v>
      </c>
      <c r="EI46" s="37">
        <v>0</v>
      </c>
      <c r="EJ46" s="37">
        <v>47</v>
      </c>
      <c r="EK46" s="37">
        <v>286</v>
      </c>
      <c r="EL46" s="36">
        <v>13</v>
      </c>
      <c r="EM46" s="37">
        <v>0</v>
      </c>
      <c r="EN46" s="36">
        <v>0</v>
      </c>
      <c r="EO46" s="37">
        <v>0</v>
      </c>
      <c r="EP46" s="37">
        <v>0</v>
      </c>
      <c r="EQ46" s="37">
        <v>0</v>
      </c>
      <c r="ER46" s="37">
        <v>0</v>
      </c>
      <c r="ES46" s="37">
        <v>0</v>
      </c>
      <c r="ET46" s="37">
        <v>0</v>
      </c>
      <c r="EU46" s="37">
        <v>50</v>
      </c>
      <c r="EV46" s="37">
        <v>10</v>
      </c>
      <c r="EW46" s="37">
        <v>0</v>
      </c>
      <c r="EX46" s="37">
        <v>0</v>
      </c>
      <c r="EY46" s="37">
        <v>0</v>
      </c>
      <c r="EZ46" s="37">
        <v>0</v>
      </c>
      <c r="FA46" s="37">
        <v>0</v>
      </c>
      <c r="FB46" s="37">
        <v>0</v>
      </c>
      <c r="FC46" s="37">
        <v>0</v>
      </c>
      <c r="FD46" s="37">
        <v>0</v>
      </c>
      <c r="FE46" s="37">
        <v>0</v>
      </c>
      <c r="FF46" s="44">
        <f t="shared" si="85"/>
        <v>0</v>
      </c>
      <c r="FG46" s="37">
        <v>0</v>
      </c>
      <c r="FH46" s="37">
        <v>0</v>
      </c>
      <c r="FI46" s="37">
        <v>0</v>
      </c>
      <c r="FJ46" s="35">
        <f t="shared" si="86"/>
        <v>1395</v>
      </c>
      <c r="FK46" s="37"/>
      <c r="FL46" s="37"/>
      <c r="FM46" s="45"/>
    </row>
    <row r="47" spans="1:169" x14ac:dyDescent="0.35">
      <c r="A47" s="32">
        <f t="shared" si="87"/>
        <v>28</v>
      </c>
      <c r="B47" s="33" t="s">
        <v>209</v>
      </c>
      <c r="C47" s="34" t="s">
        <v>210</v>
      </c>
      <c r="D47" s="35">
        <f t="shared" si="72"/>
        <v>119907</v>
      </c>
      <c r="E47" s="36">
        <f t="shared" si="5"/>
        <v>55573</v>
      </c>
      <c r="F47" s="37">
        <f t="shared" si="6"/>
        <v>11341</v>
      </c>
      <c r="G47" s="37">
        <f t="shared" si="6"/>
        <v>24594</v>
      </c>
      <c r="H47" s="37">
        <f t="shared" si="6"/>
        <v>19638</v>
      </c>
      <c r="I47" s="37">
        <f t="shared" si="7"/>
        <v>0</v>
      </c>
      <c r="J47" s="36">
        <f t="shared" si="8"/>
        <v>21744</v>
      </c>
      <c r="K47" s="37">
        <v>6022</v>
      </c>
      <c r="L47" s="37">
        <v>3211</v>
      </c>
      <c r="M47" s="37">
        <v>12511</v>
      </c>
      <c r="N47" s="37">
        <v>0</v>
      </c>
      <c r="O47" s="36">
        <f t="shared" si="9"/>
        <v>33829</v>
      </c>
      <c r="P47" s="37">
        <v>5319</v>
      </c>
      <c r="Q47" s="37">
        <v>21383</v>
      </c>
      <c r="R47" s="37">
        <v>7127</v>
      </c>
      <c r="S47" s="37"/>
      <c r="T47" s="37"/>
      <c r="U47" s="37">
        <f>[4]Итого!U41</f>
        <v>0</v>
      </c>
      <c r="V47" s="51">
        <f t="shared" si="73"/>
        <v>59243</v>
      </c>
      <c r="W47" s="36">
        <f t="shared" si="74"/>
        <v>14587</v>
      </c>
      <c r="X47" s="52">
        <v>10293</v>
      </c>
      <c r="Y47" s="52">
        <v>2331</v>
      </c>
      <c r="Z47" s="52">
        <v>1963</v>
      </c>
      <c r="AA47" s="36">
        <f t="shared" si="75"/>
        <v>12585</v>
      </c>
      <c r="AB47" s="37">
        <v>4236</v>
      </c>
      <c r="AC47" s="37">
        <v>8349</v>
      </c>
      <c r="AD47" s="36">
        <f t="shared" si="76"/>
        <v>19692</v>
      </c>
      <c r="AE47" s="37">
        <v>19475</v>
      </c>
      <c r="AF47" s="37">
        <v>3206</v>
      </c>
      <c r="AG47" s="37">
        <v>121</v>
      </c>
      <c r="AH47" s="37">
        <v>96</v>
      </c>
      <c r="AI47" s="37">
        <f>'[1]Дисп ВН_2 этап_2022 год'!M37</f>
        <v>3670</v>
      </c>
      <c r="AJ47" s="37"/>
      <c r="AK47" s="36">
        <f t="shared" si="13"/>
        <v>0</v>
      </c>
      <c r="AL47" s="37">
        <v>0</v>
      </c>
      <c r="AM47" s="37">
        <v>0</v>
      </c>
      <c r="AN47" s="37">
        <v>0</v>
      </c>
      <c r="AO47" s="37">
        <v>13800</v>
      </c>
      <c r="AP47" s="38">
        <f t="shared" si="14"/>
        <v>20712</v>
      </c>
      <c r="AQ47" s="39">
        <v>19691</v>
      </c>
      <c r="AR47" s="39">
        <v>1021</v>
      </c>
      <c r="AS47" s="37">
        <v>0</v>
      </c>
      <c r="AT47" s="38">
        <f t="shared" si="77"/>
        <v>99194</v>
      </c>
      <c r="AU47" s="36">
        <f t="shared" si="78"/>
        <v>69821</v>
      </c>
      <c r="AV47" s="36"/>
      <c r="AW47" s="37">
        <v>30029</v>
      </c>
      <c r="AX47" s="37">
        <v>7386</v>
      </c>
      <c r="AY47" s="37">
        <v>32406</v>
      </c>
      <c r="AZ47" s="37">
        <v>0</v>
      </c>
      <c r="BA47" s="51">
        <f t="shared" si="79"/>
        <v>69821</v>
      </c>
      <c r="BB47" s="37">
        <v>29373</v>
      </c>
      <c r="BC47" s="40">
        <f t="shared" si="16"/>
        <v>0</v>
      </c>
      <c r="BD47" s="37">
        <v>0</v>
      </c>
      <c r="BE47" s="37">
        <v>0</v>
      </c>
      <c r="BF47" s="41">
        <f t="shared" si="17"/>
        <v>3516</v>
      </c>
      <c r="BG47" s="37">
        <v>3328</v>
      </c>
      <c r="BH47" s="37">
        <v>188</v>
      </c>
      <c r="BI47" s="37">
        <v>0</v>
      </c>
      <c r="BJ47" s="37">
        <v>0</v>
      </c>
      <c r="BK47" s="41">
        <f t="shared" si="18"/>
        <v>0</v>
      </c>
      <c r="BL47" s="37">
        <v>0</v>
      </c>
      <c r="BM47" s="37">
        <v>0</v>
      </c>
      <c r="BN47" s="37">
        <v>9776</v>
      </c>
      <c r="BO47" s="41">
        <f t="shared" si="19"/>
        <v>1154</v>
      </c>
      <c r="BP47" s="37">
        <f>'[2]Эндоскопия_расчет (V+расх)'!D35</f>
        <v>124</v>
      </c>
      <c r="BQ47" s="37">
        <f>'[2]Эндоскопия_расчет (V+расх)'!C35-BP47</f>
        <v>1030</v>
      </c>
      <c r="BR47" s="37"/>
      <c r="BS47" s="37"/>
      <c r="BT47" s="37">
        <v>0</v>
      </c>
      <c r="BU47" s="37"/>
      <c r="BV47" s="37"/>
      <c r="BW47" s="37">
        <v>500</v>
      </c>
      <c r="BX47" s="35">
        <f>ROUND((BZ47-CA47)*BZ$5+CA47*CA$5+CB47*CB$5+CC47*CC$5+CD47*CD$5+CF47*CF$5+CG47*CG$5+CH47*CH$5+CI47*CI$5+CJ47*CJ$5+CK47*CK$5+CL47*CL$5+CN47*CN$5+CO47*CO$5+CP47*CP$5+CQ47*CQ$5+CR47*CR$5+CS47*CS$5+CT47*CT$5+CV47*CV$5+CW47*CW$5+CX47*CX$5+CY47*CY$5+CZ47*CZ$5+DA47*DA$5+DB47*DB$5+DC47*DC$5+DD47*DD$5+DE47*DE$5+DF47*DF$5+DG47*DG$5+DH47*DH$5+DI47*DI$5+DJ47*DJ$5+DK47*DK$5+DL47*DL$5+DM47*DM$5+DO47*DO$5,0)</f>
        <v>60829</v>
      </c>
      <c r="BY47" s="38">
        <f t="shared" si="80"/>
        <v>6517</v>
      </c>
      <c r="BZ47" s="37">
        <v>1073</v>
      </c>
      <c r="CA47" s="37">
        <v>612</v>
      </c>
      <c r="CB47" s="37">
        <v>11</v>
      </c>
      <c r="CC47" s="37">
        <v>334</v>
      </c>
      <c r="CD47" s="42">
        <v>65</v>
      </c>
      <c r="CE47" s="37"/>
      <c r="CF47" s="37">
        <v>8</v>
      </c>
      <c r="CG47" s="37">
        <v>0</v>
      </c>
      <c r="CH47" s="37">
        <v>0</v>
      </c>
      <c r="CI47" s="37">
        <v>0</v>
      </c>
      <c r="CJ47" s="37">
        <v>0</v>
      </c>
      <c r="CK47" s="37">
        <v>3</v>
      </c>
      <c r="CL47" s="37">
        <v>908</v>
      </c>
      <c r="CM47" s="37">
        <v>662</v>
      </c>
      <c r="CN47" s="37">
        <v>171</v>
      </c>
      <c r="CO47" s="37">
        <v>25</v>
      </c>
      <c r="CP47" s="37">
        <v>1027</v>
      </c>
      <c r="CQ47" s="37">
        <v>52</v>
      </c>
      <c r="CR47" s="37">
        <v>0</v>
      </c>
      <c r="CS47" s="37">
        <v>0</v>
      </c>
      <c r="CT47" s="37">
        <v>0</v>
      </c>
      <c r="CU47" s="37"/>
      <c r="CV47" s="37">
        <v>0</v>
      </c>
      <c r="CW47" s="37">
        <v>177</v>
      </c>
      <c r="CX47" s="37">
        <v>37</v>
      </c>
      <c r="CY47" s="37">
        <v>121</v>
      </c>
      <c r="CZ47" s="37">
        <v>16</v>
      </c>
      <c r="DA47" s="37">
        <v>256</v>
      </c>
      <c r="DB47" s="37">
        <v>0</v>
      </c>
      <c r="DC47" s="37">
        <v>1373</v>
      </c>
      <c r="DD47" s="37">
        <v>8</v>
      </c>
      <c r="DE47" s="37">
        <v>326</v>
      </c>
      <c r="DF47" s="37">
        <v>68</v>
      </c>
      <c r="DG47" s="37">
        <v>182</v>
      </c>
      <c r="DH47" s="37">
        <v>167</v>
      </c>
      <c r="DI47" s="37">
        <v>0</v>
      </c>
      <c r="DJ47" s="37">
        <v>0</v>
      </c>
      <c r="DK47" s="37">
        <v>101</v>
      </c>
      <c r="DL47" s="37">
        <v>8</v>
      </c>
      <c r="DM47" s="37">
        <v>0</v>
      </c>
      <c r="DN47" s="37"/>
      <c r="DO47" s="37">
        <v>0</v>
      </c>
      <c r="DP47" s="37"/>
      <c r="DQ47" s="43">
        <f t="shared" si="81"/>
        <v>6517</v>
      </c>
      <c r="DR47" s="43">
        <f>'[3]ВМП УФ'!D47</f>
        <v>0</v>
      </c>
      <c r="DS47" s="43">
        <f t="shared" si="82"/>
        <v>6517</v>
      </c>
      <c r="DT47" s="37"/>
      <c r="DU47" s="35">
        <f>ROUND(DX47*DV$5+(DW47-DX47)*DU$5+DY47*DU$5+DZ47*DU$5+EA47*DU$5+EC47*DU$5+ED47*DU$5+EE47*DU$5+EF47*DU$5+EG47*DU$5+EH47*DU$5+EI47*DU$5+EJ47*DU$5+EK47*DU$5+(EL47-EM47)*DU$5+EN47*DU$5+ER47*DU$5+ES47*DU$5+ET47*DU$5+EU47*DU$5+EV47*DU$5+EW47*DU$5+EX47*DU$5+EY47*DU$5+EZ47*DU$5+FA47*DU$5+FB47*DU$5+FC47*DU$5+FD47*DU$5+FE47*FE$5+FG47*FG$5+FH47*FH$5+FI47*FI$5,0)-1</f>
        <v>26324</v>
      </c>
      <c r="DV47" s="38">
        <f t="shared" si="84"/>
        <v>3061</v>
      </c>
      <c r="DW47" s="36">
        <v>225</v>
      </c>
      <c r="DX47" s="37">
        <v>0</v>
      </c>
      <c r="DY47" s="37">
        <v>0</v>
      </c>
      <c r="DZ47" s="37">
        <v>12</v>
      </c>
      <c r="EA47" s="36">
        <v>0</v>
      </c>
      <c r="EB47" s="37"/>
      <c r="EC47" s="37">
        <v>2</v>
      </c>
      <c r="ED47" s="37">
        <v>0</v>
      </c>
      <c r="EE47" s="37">
        <v>0</v>
      </c>
      <c r="EF47" s="37">
        <v>0</v>
      </c>
      <c r="EG47" s="37">
        <v>4</v>
      </c>
      <c r="EH47" s="37">
        <v>892</v>
      </c>
      <c r="EI47" s="37">
        <v>0</v>
      </c>
      <c r="EJ47" s="37">
        <v>422</v>
      </c>
      <c r="EK47" s="37">
        <v>144</v>
      </c>
      <c r="EL47" s="36">
        <v>73</v>
      </c>
      <c r="EM47" s="37">
        <v>0</v>
      </c>
      <c r="EN47" s="36">
        <v>698</v>
      </c>
      <c r="EO47" s="37">
        <v>698</v>
      </c>
      <c r="EP47" s="37">
        <v>698</v>
      </c>
      <c r="EQ47" s="37">
        <v>0</v>
      </c>
      <c r="ER47" s="37">
        <v>174</v>
      </c>
      <c r="ES47" s="37">
        <v>120</v>
      </c>
      <c r="ET47" s="37">
        <v>104</v>
      </c>
      <c r="EU47" s="37">
        <v>26</v>
      </c>
      <c r="EV47" s="37">
        <v>5</v>
      </c>
      <c r="EW47" s="37">
        <v>0</v>
      </c>
      <c r="EX47" s="37">
        <v>0</v>
      </c>
      <c r="EY47" s="37">
        <v>15</v>
      </c>
      <c r="EZ47" s="37">
        <v>54</v>
      </c>
      <c r="FA47" s="37">
        <v>3</v>
      </c>
      <c r="FB47" s="37">
        <v>0</v>
      </c>
      <c r="FC47" s="37">
        <v>88</v>
      </c>
      <c r="FD47" s="37">
        <v>0</v>
      </c>
      <c r="FE47" s="37"/>
      <c r="FF47" s="44">
        <f t="shared" si="85"/>
        <v>0</v>
      </c>
      <c r="FG47" s="37">
        <v>0</v>
      </c>
      <c r="FH47" s="37">
        <v>0</v>
      </c>
      <c r="FI47" s="37">
        <v>0</v>
      </c>
      <c r="FJ47" s="35">
        <f t="shared" si="86"/>
        <v>3061</v>
      </c>
      <c r="FK47" s="37"/>
      <c r="FL47" s="37"/>
      <c r="FM47" s="45"/>
    </row>
    <row r="48" spans="1:169" x14ac:dyDescent="0.35">
      <c r="A48" s="32">
        <f t="shared" si="87"/>
        <v>29</v>
      </c>
      <c r="B48" s="33" t="s">
        <v>211</v>
      </c>
      <c r="C48" s="34" t="s">
        <v>212</v>
      </c>
      <c r="D48" s="35">
        <f t="shared" si="72"/>
        <v>34712</v>
      </c>
      <c r="E48" s="36">
        <f t="shared" si="5"/>
        <v>15412</v>
      </c>
      <c r="F48" s="37">
        <f t="shared" si="6"/>
        <v>1435</v>
      </c>
      <c r="G48" s="37">
        <f t="shared" si="6"/>
        <v>5535</v>
      </c>
      <c r="H48" s="37">
        <f t="shared" si="6"/>
        <v>8442</v>
      </c>
      <c r="I48" s="37">
        <f t="shared" si="7"/>
        <v>0</v>
      </c>
      <c r="J48" s="36">
        <f t="shared" si="8"/>
        <v>6863</v>
      </c>
      <c r="K48" s="37">
        <v>762</v>
      </c>
      <c r="L48" s="37">
        <v>723</v>
      </c>
      <c r="M48" s="37">
        <v>5378</v>
      </c>
      <c r="N48" s="37">
        <v>0</v>
      </c>
      <c r="O48" s="36">
        <f t="shared" si="9"/>
        <v>8549</v>
      </c>
      <c r="P48" s="37">
        <v>673</v>
      </c>
      <c r="Q48" s="37">
        <v>4812</v>
      </c>
      <c r="R48" s="37">
        <v>3064</v>
      </c>
      <c r="S48" s="37"/>
      <c r="T48" s="37"/>
      <c r="U48" s="37">
        <f>[4]Итого!U42</f>
        <v>0</v>
      </c>
      <c r="V48" s="51">
        <f t="shared" si="73"/>
        <v>16360</v>
      </c>
      <c r="W48" s="36">
        <f t="shared" si="74"/>
        <v>4277</v>
      </c>
      <c r="X48" s="52">
        <v>3260</v>
      </c>
      <c r="Y48" s="52">
        <v>590</v>
      </c>
      <c r="Z48" s="52">
        <v>427</v>
      </c>
      <c r="AA48" s="36">
        <f t="shared" si="75"/>
        <v>3027</v>
      </c>
      <c r="AB48" s="37">
        <v>1162</v>
      </c>
      <c r="AC48" s="37">
        <v>1865</v>
      </c>
      <c r="AD48" s="36">
        <f t="shared" si="76"/>
        <v>5062</v>
      </c>
      <c r="AE48" s="37">
        <v>5041</v>
      </c>
      <c r="AF48" s="37">
        <v>828</v>
      </c>
      <c r="AG48" s="37">
        <v>0</v>
      </c>
      <c r="AH48" s="37">
        <v>21</v>
      </c>
      <c r="AI48" s="37">
        <f>'[1]Дисп ВН_2 этап_2022 год'!M38</f>
        <v>948</v>
      </c>
      <c r="AJ48" s="37"/>
      <c r="AK48" s="36">
        <f t="shared" si="13"/>
        <v>0</v>
      </c>
      <c r="AL48" s="37">
        <v>0</v>
      </c>
      <c r="AM48" s="37">
        <v>0</v>
      </c>
      <c r="AN48" s="37">
        <v>932</v>
      </c>
      <c r="AO48" s="37">
        <v>5054</v>
      </c>
      <c r="AP48" s="38">
        <f t="shared" si="14"/>
        <v>4701</v>
      </c>
      <c r="AQ48" s="39">
        <v>4701</v>
      </c>
      <c r="AR48" s="37">
        <v>0</v>
      </c>
      <c r="AS48" s="37">
        <v>0</v>
      </c>
      <c r="AT48" s="38">
        <f t="shared" si="77"/>
        <v>20582</v>
      </c>
      <c r="AU48" s="36">
        <f t="shared" si="78"/>
        <v>12837</v>
      </c>
      <c r="AV48" s="36"/>
      <c r="AW48" s="37">
        <v>6659</v>
      </c>
      <c r="AX48" s="37">
        <v>463</v>
      </c>
      <c r="AY48" s="37">
        <v>5715</v>
      </c>
      <c r="AZ48" s="37">
        <v>0</v>
      </c>
      <c r="BA48" s="51">
        <f t="shared" si="79"/>
        <v>12837</v>
      </c>
      <c r="BB48" s="37">
        <v>7745</v>
      </c>
      <c r="BC48" s="40">
        <f t="shared" si="16"/>
        <v>0</v>
      </c>
      <c r="BD48" s="37">
        <v>0</v>
      </c>
      <c r="BE48" s="37">
        <v>0</v>
      </c>
      <c r="BF48" s="41">
        <f t="shared" si="17"/>
        <v>0</v>
      </c>
      <c r="BG48" s="37">
        <v>0</v>
      </c>
      <c r="BH48" s="37">
        <v>0</v>
      </c>
      <c r="BI48" s="37">
        <v>0</v>
      </c>
      <c r="BJ48" s="37">
        <v>0</v>
      </c>
      <c r="BK48" s="41">
        <f t="shared" si="18"/>
        <v>0</v>
      </c>
      <c r="BL48" s="37">
        <v>0</v>
      </c>
      <c r="BM48" s="37">
        <v>0</v>
      </c>
      <c r="BN48" s="37">
        <v>0</v>
      </c>
      <c r="BO48" s="41">
        <f t="shared" si="19"/>
        <v>0</v>
      </c>
      <c r="BP48" s="37">
        <f>'[2]Эндоскопия_расчет (V+расх)'!D36</f>
        <v>0</v>
      </c>
      <c r="BQ48" s="37">
        <f>'[2]Эндоскопия_расчет (V+расх)'!C36-BP48</f>
        <v>0</v>
      </c>
      <c r="BR48" s="37"/>
      <c r="BS48" s="37"/>
      <c r="BT48" s="37">
        <v>0</v>
      </c>
      <c r="BU48" s="37"/>
      <c r="BV48" s="37"/>
      <c r="BW48" s="37"/>
      <c r="BX48" s="35">
        <f>ROUND((BZ48-CA48)*BZ$5+CA48*CA$5+CB48*CB$5+CC48*CC$5+CD48*CD$5+CF48*CF$5+CG48*CG$5+CH48*CH$5+CI48*CI$5+CJ48*CJ$5+CK48*CK$5+CL48*CL$5+CN48*CN$5+CO48*CO$5+CP48*CP$5+CQ48*CQ$5+CR48*CR$5+CS48*CS$5+CT48*CT$5+CV48*CV$5+CW48*CW$5+CX48*CX$5+CY48*CY$5+CZ48*CZ$5+DA48*DA$5+DB48*DB$5+DC48*DC$5+DD48*DD$5+DE48*DE$5+DF48*DF$5+DG48*DG$5+DH48*DH$5+DI48*DI$5+DJ48*DJ$5+DK48*DK$5+DL48*DL$5+DM48*DM$5+DO48*DO$5,0)</f>
        <v>12457</v>
      </c>
      <c r="BY48" s="38">
        <f t="shared" si="80"/>
        <v>1275</v>
      </c>
      <c r="BZ48" s="37">
        <v>0</v>
      </c>
      <c r="CA48" s="37">
        <v>0</v>
      </c>
      <c r="CB48" s="37">
        <v>0</v>
      </c>
      <c r="CC48" s="37">
        <v>107</v>
      </c>
      <c r="CD48" s="42">
        <v>4</v>
      </c>
      <c r="CE48" s="37"/>
      <c r="CF48" s="37">
        <v>4</v>
      </c>
      <c r="CG48" s="37">
        <v>0</v>
      </c>
      <c r="CH48" s="37">
        <v>0</v>
      </c>
      <c r="CI48" s="37">
        <v>0</v>
      </c>
      <c r="CJ48" s="37">
        <v>0</v>
      </c>
      <c r="CK48" s="37">
        <v>0</v>
      </c>
      <c r="CL48" s="37">
        <v>322</v>
      </c>
      <c r="CM48" s="37">
        <v>0</v>
      </c>
      <c r="CN48" s="37">
        <v>0</v>
      </c>
      <c r="CO48" s="37">
        <v>0</v>
      </c>
      <c r="CP48" s="37">
        <v>237</v>
      </c>
      <c r="CQ48" s="37">
        <v>64</v>
      </c>
      <c r="CR48" s="37">
        <v>0</v>
      </c>
      <c r="CS48" s="37">
        <v>0</v>
      </c>
      <c r="CT48" s="37">
        <v>0</v>
      </c>
      <c r="CU48" s="37"/>
      <c r="CV48" s="37">
        <v>0</v>
      </c>
      <c r="CW48" s="37">
        <v>0</v>
      </c>
      <c r="CX48" s="37">
        <v>0</v>
      </c>
      <c r="CY48" s="37">
        <v>20</v>
      </c>
      <c r="CZ48" s="37">
        <v>0</v>
      </c>
      <c r="DA48" s="37">
        <v>57</v>
      </c>
      <c r="DB48" s="37">
        <v>0</v>
      </c>
      <c r="DC48" s="37">
        <v>291</v>
      </c>
      <c r="DD48" s="37">
        <v>0</v>
      </c>
      <c r="DE48" s="37">
        <v>6</v>
      </c>
      <c r="DF48" s="37">
        <v>37</v>
      </c>
      <c r="DG48" s="37">
        <v>89</v>
      </c>
      <c r="DH48" s="37">
        <v>3</v>
      </c>
      <c r="DI48" s="37">
        <v>0</v>
      </c>
      <c r="DJ48" s="37">
        <v>0</v>
      </c>
      <c r="DK48" s="37">
        <v>34</v>
      </c>
      <c r="DL48" s="37">
        <v>0</v>
      </c>
      <c r="DM48" s="37">
        <v>0</v>
      </c>
      <c r="DN48" s="37"/>
      <c r="DO48" s="37">
        <v>0</v>
      </c>
      <c r="DP48" s="37"/>
      <c r="DQ48" s="43">
        <f t="shared" si="81"/>
        <v>1275</v>
      </c>
      <c r="DR48" s="43">
        <f>'[3]ВМП УФ'!D48</f>
        <v>0</v>
      </c>
      <c r="DS48" s="43">
        <f t="shared" si="82"/>
        <v>1275</v>
      </c>
      <c r="DT48" s="37"/>
      <c r="DU48" s="35">
        <f t="shared" si="83"/>
        <v>7387</v>
      </c>
      <c r="DV48" s="38">
        <f t="shared" si="84"/>
        <v>859</v>
      </c>
      <c r="DW48" s="36">
        <v>0</v>
      </c>
      <c r="DX48" s="37">
        <v>0</v>
      </c>
      <c r="DY48" s="37">
        <v>0</v>
      </c>
      <c r="DZ48" s="37">
        <v>29</v>
      </c>
      <c r="EA48" s="36">
        <v>0</v>
      </c>
      <c r="EB48" s="37"/>
      <c r="EC48" s="37">
        <v>0</v>
      </c>
      <c r="ED48" s="37">
        <v>0</v>
      </c>
      <c r="EE48" s="37">
        <v>0</v>
      </c>
      <c r="EF48" s="37">
        <v>0</v>
      </c>
      <c r="EG48" s="37">
        <v>0</v>
      </c>
      <c r="EH48" s="37">
        <v>418</v>
      </c>
      <c r="EI48" s="37">
        <v>0</v>
      </c>
      <c r="EJ48" s="37">
        <v>310</v>
      </c>
      <c r="EK48" s="37">
        <v>0</v>
      </c>
      <c r="EL48" s="36">
        <v>5</v>
      </c>
      <c r="EM48" s="37">
        <v>0</v>
      </c>
      <c r="EN48" s="36">
        <v>0</v>
      </c>
      <c r="EO48" s="37">
        <v>0</v>
      </c>
      <c r="EP48" s="37">
        <v>0</v>
      </c>
      <c r="EQ48" s="37">
        <v>0</v>
      </c>
      <c r="ER48" s="37">
        <v>0</v>
      </c>
      <c r="ES48" s="37">
        <v>0</v>
      </c>
      <c r="ET48" s="37">
        <v>0</v>
      </c>
      <c r="EU48" s="37">
        <v>25</v>
      </c>
      <c r="EV48" s="37">
        <v>0</v>
      </c>
      <c r="EW48" s="37">
        <v>0</v>
      </c>
      <c r="EX48" s="37">
        <v>0</v>
      </c>
      <c r="EY48" s="37">
        <v>0</v>
      </c>
      <c r="EZ48" s="37">
        <v>0</v>
      </c>
      <c r="FA48" s="37">
        <v>0</v>
      </c>
      <c r="FB48" s="37">
        <v>0</v>
      </c>
      <c r="FC48" s="37">
        <v>72</v>
      </c>
      <c r="FD48" s="37">
        <v>0</v>
      </c>
      <c r="FE48" s="37">
        <v>0</v>
      </c>
      <c r="FF48" s="44">
        <f t="shared" si="85"/>
        <v>0</v>
      </c>
      <c r="FG48" s="37">
        <v>0</v>
      </c>
      <c r="FH48" s="37">
        <v>0</v>
      </c>
      <c r="FI48" s="37">
        <v>0</v>
      </c>
      <c r="FJ48" s="35">
        <f t="shared" si="86"/>
        <v>859</v>
      </c>
      <c r="FK48" s="37"/>
      <c r="FL48" s="37"/>
      <c r="FM48" s="45"/>
    </row>
    <row r="49" spans="1:169" x14ac:dyDescent="0.35">
      <c r="A49" s="32">
        <f t="shared" si="87"/>
        <v>30</v>
      </c>
      <c r="B49" s="33" t="s">
        <v>213</v>
      </c>
      <c r="C49" s="34" t="s">
        <v>214</v>
      </c>
      <c r="D49" s="35">
        <f t="shared" si="72"/>
        <v>61407</v>
      </c>
      <c r="E49" s="36">
        <f t="shared" si="5"/>
        <v>19004</v>
      </c>
      <c r="F49" s="37">
        <f t="shared" si="6"/>
        <v>8794</v>
      </c>
      <c r="G49" s="37">
        <f t="shared" si="6"/>
        <v>3831</v>
      </c>
      <c r="H49" s="37">
        <f t="shared" si="6"/>
        <v>6379</v>
      </c>
      <c r="I49" s="37">
        <f t="shared" si="7"/>
        <v>0</v>
      </c>
      <c r="J49" s="36">
        <f t="shared" si="8"/>
        <v>9233</v>
      </c>
      <c r="K49" s="37">
        <v>4669</v>
      </c>
      <c r="L49" s="37">
        <v>500</v>
      </c>
      <c r="M49" s="37">
        <v>4064</v>
      </c>
      <c r="N49" s="37">
        <v>0</v>
      </c>
      <c r="O49" s="36">
        <f t="shared" si="9"/>
        <v>9771</v>
      </c>
      <c r="P49" s="37">
        <v>4125</v>
      </c>
      <c r="Q49" s="37">
        <v>3331</v>
      </c>
      <c r="R49" s="37">
        <v>2315</v>
      </c>
      <c r="S49" s="37"/>
      <c r="T49" s="37"/>
      <c r="U49" s="37">
        <f>[4]Итого!U43</f>
        <v>0</v>
      </c>
      <c r="V49" s="51">
        <f t="shared" si="73"/>
        <v>19385</v>
      </c>
      <c r="W49" s="36">
        <f t="shared" si="74"/>
        <v>3791</v>
      </c>
      <c r="X49" s="52">
        <v>2785</v>
      </c>
      <c r="Y49" s="52">
        <v>512</v>
      </c>
      <c r="Z49" s="52">
        <v>494</v>
      </c>
      <c r="AA49" s="36">
        <f t="shared" si="75"/>
        <v>2753</v>
      </c>
      <c r="AB49" s="37">
        <v>966</v>
      </c>
      <c r="AC49" s="37">
        <v>1787</v>
      </c>
      <c r="AD49" s="36">
        <f t="shared" si="76"/>
        <v>4657</v>
      </c>
      <c r="AE49" s="37">
        <v>4624</v>
      </c>
      <c r="AF49" s="37">
        <v>745</v>
      </c>
      <c r="AG49" s="37">
        <v>0</v>
      </c>
      <c r="AH49" s="37">
        <v>33</v>
      </c>
      <c r="AI49" s="37">
        <f>'[1]Дисп ВН_2 этап_2022 год'!M39</f>
        <v>381</v>
      </c>
      <c r="AJ49" s="37"/>
      <c r="AK49" s="36">
        <f t="shared" si="13"/>
        <v>0</v>
      </c>
      <c r="AL49" s="37">
        <v>0</v>
      </c>
      <c r="AM49" s="37">
        <v>0</v>
      </c>
      <c r="AN49" s="37">
        <v>5657</v>
      </c>
      <c r="AO49" s="37">
        <v>25164</v>
      </c>
      <c r="AP49" s="38">
        <f t="shared" si="14"/>
        <v>7038</v>
      </c>
      <c r="AQ49" s="39">
        <v>7038</v>
      </c>
      <c r="AR49" s="37">
        <v>0</v>
      </c>
      <c r="AS49" s="37">
        <v>0</v>
      </c>
      <c r="AT49" s="38">
        <f t="shared" si="77"/>
        <v>28346</v>
      </c>
      <c r="AU49" s="36">
        <f t="shared" si="78"/>
        <v>19809</v>
      </c>
      <c r="AV49" s="36"/>
      <c r="AW49" s="37">
        <v>7996</v>
      </c>
      <c r="AX49" s="37">
        <v>2198</v>
      </c>
      <c r="AY49" s="37">
        <v>9615</v>
      </c>
      <c r="AZ49" s="37">
        <v>0</v>
      </c>
      <c r="BA49" s="51">
        <f t="shared" si="79"/>
        <v>19809</v>
      </c>
      <c r="BB49" s="37">
        <v>8537</v>
      </c>
      <c r="BC49" s="40">
        <f t="shared" si="16"/>
        <v>0</v>
      </c>
      <c r="BD49" s="37">
        <v>0</v>
      </c>
      <c r="BE49" s="37">
        <v>0</v>
      </c>
      <c r="BF49" s="41">
        <f t="shared" si="17"/>
        <v>0</v>
      </c>
      <c r="BG49" s="37">
        <v>0</v>
      </c>
      <c r="BH49" s="37">
        <v>0</v>
      </c>
      <c r="BI49" s="37">
        <v>0</v>
      </c>
      <c r="BJ49" s="37">
        <v>0</v>
      </c>
      <c r="BK49" s="41">
        <f t="shared" si="18"/>
        <v>0</v>
      </c>
      <c r="BL49" s="37">
        <v>0</v>
      </c>
      <c r="BM49" s="37">
        <v>0</v>
      </c>
      <c r="BN49" s="37">
        <v>437</v>
      </c>
      <c r="BO49" s="41">
        <f t="shared" si="19"/>
        <v>269</v>
      </c>
      <c r="BP49" s="37">
        <f>'[2]Эндоскопия_расчет (V+расх)'!D37</f>
        <v>123</v>
      </c>
      <c r="BQ49" s="37">
        <f>'[2]Эндоскопия_расчет (V+расх)'!C37-BP49</f>
        <v>146</v>
      </c>
      <c r="BR49" s="37"/>
      <c r="BS49" s="37"/>
      <c r="BT49" s="37">
        <v>0</v>
      </c>
      <c r="BU49" s="37"/>
      <c r="BV49" s="37"/>
      <c r="BW49" s="37"/>
      <c r="BX49" s="35">
        <f t="shared" si="20"/>
        <v>12559</v>
      </c>
      <c r="BY49" s="38">
        <f t="shared" si="80"/>
        <v>1339</v>
      </c>
      <c r="BZ49" s="37">
        <v>0</v>
      </c>
      <c r="CA49" s="37">
        <v>0</v>
      </c>
      <c r="CB49" s="37">
        <v>8</v>
      </c>
      <c r="CC49" s="37">
        <v>104</v>
      </c>
      <c r="CD49" s="42">
        <v>4</v>
      </c>
      <c r="CE49" s="37"/>
      <c r="CF49" s="37">
        <v>20</v>
      </c>
      <c r="CG49" s="37">
        <v>0</v>
      </c>
      <c r="CH49" s="37">
        <v>0</v>
      </c>
      <c r="CI49" s="37">
        <v>0</v>
      </c>
      <c r="CJ49" s="37">
        <v>0</v>
      </c>
      <c r="CK49" s="37">
        <v>0</v>
      </c>
      <c r="CL49" s="37">
        <v>382</v>
      </c>
      <c r="CM49" s="37">
        <v>0</v>
      </c>
      <c r="CN49" s="37">
        <v>0</v>
      </c>
      <c r="CO49" s="37">
        <v>0</v>
      </c>
      <c r="CP49" s="37">
        <v>85</v>
      </c>
      <c r="CQ49" s="37">
        <v>26</v>
      </c>
      <c r="CR49" s="37">
        <v>0</v>
      </c>
      <c r="CS49" s="37">
        <v>0</v>
      </c>
      <c r="CT49" s="37">
        <v>0</v>
      </c>
      <c r="CU49" s="37"/>
      <c r="CV49" s="37">
        <v>0</v>
      </c>
      <c r="CW49" s="37">
        <v>0</v>
      </c>
      <c r="CX49" s="37">
        <v>0</v>
      </c>
      <c r="CY49" s="37">
        <v>16</v>
      </c>
      <c r="CZ49" s="37">
        <v>3</v>
      </c>
      <c r="DA49" s="37">
        <v>63</v>
      </c>
      <c r="DB49" s="37">
        <v>0</v>
      </c>
      <c r="DC49" s="37">
        <v>395</v>
      </c>
      <c r="DD49" s="37">
        <v>0</v>
      </c>
      <c r="DE49" s="37">
        <v>27</v>
      </c>
      <c r="DF49" s="37">
        <v>58</v>
      </c>
      <c r="DG49" s="37">
        <v>97</v>
      </c>
      <c r="DH49" s="37">
        <v>31</v>
      </c>
      <c r="DI49" s="37">
        <v>0</v>
      </c>
      <c r="DJ49" s="37">
        <v>0</v>
      </c>
      <c r="DK49" s="37">
        <v>20</v>
      </c>
      <c r="DL49" s="37">
        <v>0</v>
      </c>
      <c r="DM49" s="37">
        <v>0</v>
      </c>
      <c r="DN49" s="37"/>
      <c r="DO49" s="37">
        <v>0</v>
      </c>
      <c r="DP49" s="37"/>
      <c r="DQ49" s="43">
        <f t="shared" si="81"/>
        <v>1339</v>
      </c>
      <c r="DR49" s="43">
        <f>'[3]ВМП УФ'!D49</f>
        <v>0</v>
      </c>
      <c r="DS49" s="43">
        <f t="shared" si="82"/>
        <v>1339</v>
      </c>
      <c r="DT49" s="37"/>
      <c r="DU49" s="35">
        <f t="shared" si="83"/>
        <v>5685</v>
      </c>
      <c r="DV49" s="38">
        <f t="shared" si="84"/>
        <v>661</v>
      </c>
      <c r="DW49" s="36">
        <v>91</v>
      </c>
      <c r="DX49" s="37">
        <v>0</v>
      </c>
      <c r="DY49" s="37">
        <v>0</v>
      </c>
      <c r="DZ49" s="37">
        <v>60</v>
      </c>
      <c r="EA49" s="36">
        <v>0</v>
      </c>
      <c r="EB49" s="37"/>
      <c r="EC49" s="37">
        <v>0</v>
      </c>
      <c r="ED49" s="37">
        <v>0</v>
      </c>
      <c r="EE49" s="37">
        <v>0</v>
      </c>
      <c r="EF49" s="37">
        <v>0</v>
      </c>
      <c r="EG49" s="37">
        <v>68</v>
      </c>
      <c r="EH49" s="37">
        <v>335</v>
      </c>
      <c r="EI49" s="37">
        <v>0</v>
      </c>
      <c r="EJ49" s="37">
        <v>6</v>
      </c>
      <c r="EK49" s="37">
        <v>39</v>
      </c>
      <c r="EL49" s="36">
        <v>3</v>
      </c>
      <c r="EM49" s="37">
        <v>0</v>
      </c>
      <c r="EN49" s="36">
        <v>0</v>
      </c>
      <c r="EO49" s="37">
        <v>0</v>
      </c>
      <c r="EP49" s="37">
        <v>0</v>
      </c>
      <c r="EQ49" s="37">
        <v>0</v>
      </c>
      <c r="ER49" s="37">
        <v>0</v>
      </c>
      <c r="ES49" s="37">
        <v>0</v>
      </c>
      <c r="ET49" s="37">
        <v>3</v>
      </c>
      <c r="EU49" s="37">
        <v>10</v>
      </c>
      <c r="EV49" s="37">
        <v>0</v>
      </c>
      <c r="EW49" s="37">
        <v>0</v>
      </c>
      <c r="EX49" s="37">
        <v>0</v>
      </c>
      <c r="EY49" s="37">
        <v>3</v>
      </c>
      <c r="EZ49" s="37">
        <v>2</v>
      </c>
      <c r="FA49" s="37">
        <v>2</v>
      </c>
      <c r="FB49" s="37">
        <v>0</v>
      </c>
      <c r="FC49" s="37">
        <v>39</v>
      </c>
      <c r="FD49" s="37">
        <v>0</v>
      </c>
      <c r="FE49" s="37">
        <v>0</v>
      </c>
      <c r="FF49" s="44">
        <f t="shared" si="85"/>
        <v>0</v>
      </c>
      <c r="FG49" s="37">
        <v>0</v>
      </c>
      <c r="FH49" s="37">
        <v>0</v>
      </c>
      <c r="FI49" s="37">
        <v>0</v>
      </c>
      <c r="FJ49" s="35">
        <f t="shared" si="86"/>
        <v>661</v>
      </c>
      <c r="FK49" s="37"/>
      <c r="FL49" s="37"/>
      <c r="FM49" s="45"/>
    </row>
    <row r="50" spans="1:169" x14ac:dyDescent="0.35">
      <c r="A50" s="32">
        <f t="shared" si="87"/>
        <v>31</v>
      </c>
      <c r="B50" s="33" t="s">
        <v>215</v>
      </c>
      <c r="C50" s="34" t="s">
        <v>216</v>
      </c>
      <c r="D50" s="35">
        <f t="shared" si="72"/>
        <v>217195</v>
      </c>
      <c r="E50" s="36">
        <f t="shared" si="5"/>
        <v>108587</v>
      </c>
      <c r="F50" s="37">
        <f t="shared" si="6"/>
        <v>27294</v>
      </c>
      <c r="G50" s="37">
        <f t="shared" si="6"/>
        <v>37281</v>
      </c>
      <c r="H50" s="37">
        <f t="shared" si="6"/>
        <v>44012</v>
      </c>
      <c r="I50" s="37">
        <f t="shared" si="7"/>
        <v>0</v>
      </c>
      <c r="J50" s="36">
        <f t="shared" si="8"/>
        <v>47400</v>
      </c>
      <c r="K50" s="37">
        <v>14493</v>
      </c>
      <c r="L50" s="37">
        <v>4868</v>
      </c>
      <c r="M50" s="37">
        <v>28039</v>
      </c>
      <c r="N50" s="37">
        <v>0</v>
      </c>
      <c r="O50" s="36">
        <f t="shared" si="9"/>
        <v>61187</v>
      </c>
      <c r="P50" s="37">
        <v>12801</v>
      </c>
      <c r="Q50" s="37">
        <v>32413</v>
      </c>
      <c r="R50" s="37">
        <v>15973</v>
      </c>
      <c r="S50" s="37"/>
      <c r="T50" s="37"/>
      <c r="U50" s="37">
        <f>[4]Итого!U44</f>
        <v>0</v>
      </c>
      <c r="V50" s="51">
        <f t="shared" si="73"/>
        <v>111562</v>
      </c>
      <c r="W50" s="36">
        <f t="shared" si="74"/>
        <v>18872</v>
      </c>
      <c r="X50" s="52">
        <v>14243</v>
      </c>
      <c r="Y50" s="52">
        <v>2455</v>
      </c>
      <c r="Z50" s="52">
        <v>2174</v>
      </c>
      <c r="AA50" s="36">
        <f t="shared" si="75"/>
        <v>24586</v>
      </c>
      <c r="AB50" s="37">
        <v>9053</v>
      </c>
      <c r="AC50" s="37">
        <v>15533</v>
      </c>
      <c r="AD50" s="36">
        <f t="shared" si="76"/>
        <v>22071</v>
      </c>
      <c r="AE50" s="37">
        <v>21943</v>
      </c>
      <c r="AF50" s="37">
        <v>4330</v>
      </c>
      <c r="AG50" s="37">
        <v>23</v>
      </c>
      <c r="AH50" s="37">
        <v>105</v>
      </c>
      <c r="AI50" s="37">
        <f>'[1]Дисп ВН_2 этап_2022 год'!M40</f>
        <v>2975</v>
      </c>
      <c r="AJ50" s="37"/>
      <c r="AK50" s="36">
        <f t="shared" si="13"/>
        <v>0</v>
      </c>
      <c r="AL50" s="37">
        <v>0</v>
      </c>
      <c r="AM50" s="37">
        <v>0</v>
      </c>
      <c r="AN50" s="37">
        <v>0</v>
      </c>
      <c r="AO50" s="37">
        <v>40104</v>
      </c>
      <c r="AP50" s="38">
        <f t="shared" si="14"/>
        <v>31222</v>
      </c>
      <c r="AQ50" s="39">
        <v>31222</v>
      </c>
      <c r="AR50" s="37">
        <v>0</v>
      </c>
      <c r="AS50" s="37">
        <v>0</v>
      </c>
      <c r="AT50" s="38">
        <f t="shared" si="77"/>
        <v>91641</v>
      </c>
      <c r="AU50" s="36">
        <f t="shared" si="78"/>
        <v>91641</v>
      </c>
      <c r="AV50" s="36"/>
      <c r="AW50" s="37">
        <v>36928</v>
      </c>
      <c r="AX50" s="37">
        <v>15830</v>
      </c>
      <c r="AY50" s="37">
        <v>38883</v>
      </c>
      <c r="AZ50" s="37">
        <v>0</v>
      </c>
      <c r="BA50" s="51">
        <f t="shared" si="79"/>
        <v>91641</v>
      </c>
      <c r="BB50" s="37">
        <v>0</v>
      </c>
      <c r="BC50" s="40">
        <f t="shared" si="16"/>
        <v>0</v>
      </c>
      <c r="BD50" s="37">
        <v>0</v>
      </c>
      <c r="BE50" s="37">
        <v>0</v>
      </c>
      <c r="BF50" s="41">
        <f t="shared" si="17"/>
        <v>772</v>
      </c>
      <c r="BG50" s="37">
        <v>619</v>
      </c>
      <c r="BH50" s="37">
        <v>153</v>
      </c>
      <c r="BI50" s="37">
        <v>0</v>
      </c>
      <c r="BJ50" s="37">
        <v>0</v>
      </c>
      <c r="BK50" s="41">
        <f t="shared" si="18"/>
        <v>0</v>
      </c>
      <c r="BL50" s="37">
        <v>0</v>
      </c>
      <c r="BM50" s="37">
        <v>0</v>
      </c>
      <c r="BN50" s="37">
        <v>6759</v>
      </c>
      <c r="BO50" s="41">
        <f t="shared" si="19"/>
        <v>2672</v>
      </c>
      <c r="BP50" s="37">
        <f>'[2]Эндоскопия_расчет (V+расх)'!D38</f>
        <v>205</v>
      </c>
      <c r="BQ50" s="37">
        <f>'[2]Эндоскопия_расчет (V+расх)'!C38-BP50</f>
        <v>2467</v>
      </c>
      <c r="BR50" s="37"/>
      <c r="BS50" s="37"/>
      <c r="BT50" s="37">
        <v>0</v>
      </c>
      <c r="BU50" s="37"/>
      <c r="BV50" s="37"/>
      <c r="BW50" s="37"/>
      <c r="BX50" s="35">
        <f t="shared" si="20"/>
        <v>20783</v>
      </c>
      <c r="BY50" s="38">
        <f t="shared" si="80"/>
        <v>1912</v>
      </c>
      <c r="BZ50" s="37">
        <v>0</v>
      </c>
      <c r="CA50" s="37">
        <v>0</v>
      </c>
      <c r="CB50" s="37">
        <v>0</v>
      </c>
      <c r="CC50" s="37">
        <v>49</v>
      </c>
      <c r="CD50" s="42">
        <v>3</v>
      </c>
      <c r="CE50" s="37"/>
      <c r="CF50" s="37">
        <v>0</v>
      </c>
      <c r="CG50" s="37">
        <v>0</v>
      </c>
      <c r="CH50" s="37">
        <v>0</v>
      </c>
      <c r="CI50" s="37">
        <v>0</v>
      </c>
      <c r="CJ50" s="37">
        <v>0</v>
      </c>
      <c r="CK50" s="37">
        <v>0</v>
      </c>
      <c r="CL50" s="37">
        <v>0</v>
      </c>
      <c r="CM50" s="37">
        <v>0</v>
      </c>
      <c r="CN50" s="37">
        <v>0</v>
      </c>
      <c r="CO50" s="37">
        <v>0</v>
      </c>
      <c r="CP50" s="37">
        <v>662</v>
      </c>
      <c r="CQ50" s="37">
        <v>35</v>
      </c>
      <c r="CR50" s="37">
        <v>0</v>
      </c>
      <c r="CS50" s="37">
        <v>0</v>
      </c>
      <c r="CT50" s="37">
        <v>0</v>
      </c>
      <c r="CU50" s="37"/>
      <c r="CV50" s="37">
        <v>0</v>
      </c>
      <c r="CW50" s="37">
        <v>0</v>
      </c>
      <c r="CX50" s="37">
        <v>0</v>
      </c>
      <c r="CY50" s="37">
        <v>44</v>
      </c>
      <c r="CZ50" s="37">
        <v>13</v>
      </c>
      <c r="DA50" s="37">
        <v>0</v>
      </c>
      <c r="DB50" s="37">
        <v>0</v>
      </c>
      <c r="DC50" s="37">
        <v>996</v>
      </c>
      <c r="DD50" s="37">
        <v>0</v>
      </c>
      <c r="DE50" s="37">
        <v>0</v>
      </c>
      <c r="DF50" s="37">
        <v>11</v>
      </c>
      <c r="DG50" s="37">
        <v>52</v>
      </c>
      <c r="DH50" s="37">
        <v>0</v>
      </c>
      <c r="DI50" s="37">
        <v>0</v>
      </c>
      <c r="DJ50" s="37">
        <v>0</v>
      </c>
      <c r="DK50" s="37">
        <v>45</v>
      </c>
      <c r="DL50" s="37">
        <v>2</v>
      </c>
      <c r="DM50" s="37">
        <v>0</v>
      </c>
      <c r="DN50" s="37"/>
      <c r="DO50" s="37">
        <v>0</v>
      </c>
      <c r="DP50" s="37"/>
      <c r="DQ50" s="43">
        <f t="shared" si="81"/>
        <v>1912</v>
      </c>
      <c r="DR50" s="43">
        <f>'[3]ВМП УФ'!D50</f>
        <v>0</v>
      </c>
      <c r="DS50" s="43">
        <f t="shared" si="82"/>
        <v>1912</v>
      </c>
      <c r="DT50" s="37"/>
      <c r="DU50" s="35">
        <f t="shared" si="83"/>
        <v>22885</v>
      </c>
      <c r="DV50" s="38">
        <f t="shared" si="84"/>
        <v>2661</v>
      </c>
      <c r="DW50" s="36">
        <v>0</v>
      </c>
      <c r="DX50" s="37">
        <v>0</v>
      </c>
      <c r="DY50" s="37">
        <v>0</v>
      </c>
      <c r="DZ50" s="37">
        <v>26</v>
      </c>
      <c r="EA50" s="36">
        <v>3</v>
      </c>
      <c r="EB50" s="37"/>
      <c r="EC50" s="37">
        <v>0</v>
      </c>
      <c r="ED50" s="37">
        <v>0</v>
      </c>
      <c r="EE50" s="37">
        <v>0</v>
      </c>
      <c r="EF50" s="37">
        <v>0</v>
      </c>
      <c r="EG50" s="37">
        <v>0</v>
      </c>
      <c r="EH50" s="37">
        <v>666</v>
      </c>
      <c r="EI50" s="37">
        <v>0</v>
      </c>
      <c r="EJ50" s="37">
        <v>585</v>
      </c>
      <c r="EK50" s="37">
        <v>296</v>
      </c>
      <c r="EL50" s="36">
        <v>52</v>
      </c>
      <c r="EM50" s="37">
        <v>0</v>
      </c>
      <c r="EN50" s="36">
        <v>523</v>
      </c>
      <c r="EO50" s="37">
        <v>523</v>
      </c>
      <c r="EP50" s="37">
        <v>523</v>
      </c>
      <c r="EQ50" s="37">
        <v>0</v>
      </c>
      <c r="ER50" s="37">
        <v>0</v>
      </c>
      <c r="ES50" s="37">
        <v>0</v>
      </c>
      <c r="ET50" s="37">
        <v>158</v>
      </c>
      <c r="EU50" s="37">
        <v>55</v>
      </c>
      <c r="EV50" s="37">
        <v>16</v>
      </c>
      <c r="EW50" s="37">
        <v>0</v>
      </c>
      <c r="EX50" s="37">
        <v>0</v>
      </c>
      <c r="EY50" s="37">
        <v>163</v>
      </c>
      <c r="EZ50" s="37">
        <v>10</v>
      </c>
      <c r="FA50" s="37">
        <v>0</v>
      </c>
      <c r="FB50" s="37">
        <v>0</v>
      </c>
      <c r="FC50" s="37">
        <v>48</v>
      </c>
      <c r="FD50" s="37">
        <v>60</v>
      </c>
      <c r="FE50" s="37">
        <v>0</v>
      </c>
      <c r="FF50" s="44">
        <f t="shared" si="85"/>
        <v>0</v>
      </c>
      <c r="FG50" s="37">
        <v>0</v>
      </c>
      <c r="FH50" s="37">
        <v>0</v>
      </c>
      <c r="FI50" s="37">
        <v>0</v>
      </c>
      <c r="FJ50" s="35">
        <f t="shared" si="86"/>
        <v>2661</v>
      </c>
      <c r="FK50" s="37"/>
      <c r="FL50" s="37"/>
      <c r="FM50" s="45"/>
    </row>
    <row r="51" spans="1:169" x14ac:dyDescent="0.35">
      <c r="A51" s="32">
        <f t="shared" si="87"/>
        <v>32</v>
      </c>
      <c r="B51" s="33" t="s">
        <v>217</v>
      </c>
      <c r="C51" s="34" t="s">
        <v>218</v>
      </c>
      <c r="D51" s="35">
        <f t="shared" si="72"/>
        <v>51555</v>
      </c>
      <c r="E51" s="36">
        <f t="shared" si="5"/>
        <v>32028</v>
      </c>
      <c r="F51" s="37">
        <f t="shared" si="6"/>
        <v>16390</v>
      </c>
      <c r="G51" s="37">
        <f t="shared" si="6"/>
        <v>3471</v>
      </c>
      <c r="H51" s="37">
        <f t="shared" si="6"/>
        <v>12167</v>
      </c>
      <c r="I51" s="37">
        <f t="shared" si="7"/>
        <v>0</v>
      </c>
      <c r="J51" s="36">
        <f t="shared" si="8"/>
        <v>16907</v>
      </c>
      <c r="K51" s="37">
        <v>8703</v>
      </c>
      <c r="L51" s="37">
        <v>453</v>
      </c>
      <c r="M51" s="37">
        <v>7751</v>
      </c>
      <c r="N51" s="37">
        <v>0</v>
      </c>
      <c r="O51" s="36">
        <f t="shared" si="9"/>
        <v>15121</v>
      </c>
      <c r="P51" s="37">
        <v>7687</v>
      </c>
      <c r="Q51" s="37">
        <v>3018</v>
      </c>
      <c r="R51" s="37">
        <v>4416</v>
      </c>
      <c r="S51" s="37"/>
      <c r="T51" s="37"/>
      <c r="U51" s="37">
        <f>[4]Итого!U45</f>
        <v>0</v>
      </c>
      <c r="V51" s="51">
        <f t="shared" si="73"/>
        <v>32822</v>
      </c>
      <c r="W51" s="36">
        <f t="shared" si="74"/>
        <v>5114</v>
      </c>
      <c r="X51" s="52">
        <v>3775</v>
      </c>
      <c r="Y51" s="52">
        <v>884</v>
      </c>
      <c r="Z51" s="52">
        <v>455</v>
      </c>
      <c r="AA51" s="36">
        <f t="shared" si="75"/>
        <v>2938</v>
      </c>
      <c r="AB51" s="37">
        <v>1120</v>
      </c>
      <c r="AC51" s="37">
        <v>1818</v>
      </c>
      <c r="AD51" s="36">
        <f t="shared" si="76"/>
        <v>5052</v>
      </c>
      <c r="AE51" s="37">
        <v>5005</v>
      </c>
      <c r="AF51" s="37">
        <v>813</v>
      </c>
      <c r="AG51" s="37">
        <v>0</v>
      </c>
      <c r="AH51" s="37">
        <v>47</v>
      </c>
      <c r="AI51" s="37">
        <f>'[1]Дисп ВН_2 этап_2022 год'!M41</f>
        <v>794</v>
      </c>
      <c r="AJ51" s="37"/>
      <c r="AK51" s="36">
        <f t="shared" si="13"/>
        <v>0</v>
      </c>
      <c r="AL51" s="37">
        <v>0</v>
      </c>
      <c r="AM51" s="37">
        <v>0</v>
      </c>
      <c r="AN51" s="37">
        <v>609</v>
      </c>
      <c r="AO51" s="37">
        <v>5020</v>
      </c>
      <c r="AP51" s="38">
        <f t="shared" si="14"/>
        <v>4467</v>
      </c>
      <c r="AQ51" s="39">
        <v>4467</v>
      </c>
      <c r="AR51" s="37">
        <v>0</v>
      </c>
      <c r="AS51" s="37">
        <v>0</v>
      </c>
      <c r="AT51" s="38">
        <f t="shared" si="77"/>
        <v>14996</v>
      </c>
      <c r="AU51" s="36">
        <f t="shared" si="78"/>
        <v>8037</v>
      </c>
      <c r="AV51" s="36"/>
      <c r="AW51" s="37">
        <v>2302</v>
      </c>
      <c r="AX51" s="37">
        <v>1065</v>
      </c>
      <c r="AY51" s="37">
        <v>4670</v>
      </c>
      <c r="AZ51" s="37">
        <v>0</v>
      </c>
      <c r="BA51" s="51">
        <f t="shared" si="79"/>
        <v>8037</v>
      </c>
      <c r="BB51" s="37">
        <v>6959</v>
      </c>
      <c r="BC51" s="40">
        <f t="shared" si="16"/>
        <v>0</v>
      </c>
      <c r="BD51" s="37">
        <v>0</v>
      </c>
      <c r="BE51" s="37">
        <v>0</v>
      </c>
      <c r="BF51" s="41">
        <f t="shared" si="17"/>
        <v>0</v>
      </c>
      <c r="BG51" s="37">
        <v>0</v>
      </c>
      <c r="BH51" s="37">
        <v>0</v>
      </c>
      <c r="BI51" s="37">
        <v>0</v>
      </c>
      <c r="BJ51" s="37">
        <v>0</v>
      </c>
      <c r="BK51" s="41">
        <f t="shared" si="18"/>
        <v>0</v>
      </c>
      <c r="BL51" s="37">
        <v>0</v>
      </c>
      <c r="BM51" s="37">
        <v>0</v>
      </c>
      <c r="BN51" s="37">
        <v>690</v>
      </c>
      <c r="BO51" s="41">
        <f t="shared" si="19"/>
        <v>0</v>
      </c>
      <c r="BP51" s="37">
        <f>'[2]Эндоскопия_расчет (V+расх)'!D39</f>
        <v>0</v>
      </c>
      <c r="BQ51" s="37">
        <f>'[2]Эндоскопия_расчет (V+расх)'!C39-BP51</f>
        <v>0</v>
      </c>
      <c r="BR51" s="37"/>
      <c r="BS51" s="37"/>
      <c r="BT51" s="37">
        <v>0</v>
      </c>
      <c r="BU51" s="37"/>
      <c r="BV51" s="37"/>
      <c r="BW51" s="37"/>
      <c r="BX51" s="35">
        <f>ROUND((BZ51-CA51)*BZ$5+CA51*CA$5+CB51*CB$5+CC51*CC$5+CD51*CD$5+CF51*CF$5+CG51*CG$5+CH51*CH$5+CI51*CI$5+CJ51*CJ$5+CK51*CK$5+CL51*CL$5+CN51*CN$5+CO51*CO$5+CP51*CP$5+CQ51*CQ$5+CR51*CR$5+CS51*CS$5+CT51*CT$5+CV51*CV$5+CW51*CW$5+CX51*CX$5+CY51*CY$5+CZ51*CZ$5+DA51*DA$5+DB51*DB$5+DC51*DC$5+DD51*DD$5+DE51*DE$5+DF51*DF$5+DG51*DG$5+DH51*DH$5+DI51*DI$5+DJ51*DJ$5+DK51*DK$5+DL51*DL$5+DM51*DM$5+DO51*DO$5,0)</f>
        <v>8159</v>
      </c>
      <c r="BY51" s="38">
        <f t="shared" si="80"/>
        <v>755</v>
      </c>
      <c r="BZ51" s="37">
        <v>0</v>
      </c>
      <c r="CA51" s="37">
        <v>0</v>
      </c>
      <c r="CB51" s="37">
        <v>0</v>
      </c>
      <c r="CC51" s="37">
        <v>12</v>
      </c>
      <c r="CD51" s="42">
        <v>0</v>
      </c>
      <c r="CE51" s="37"/>
      <c r="CF51" s="37">
        <v>0</v>
      </c>
      <c r="CG51" s="37">
        <v>0</v>
      </c>
      <c r="CH51" s="37">
        <v>0</v>
      </c>
      <c r="CI51" s="37">
        <v>0</v>
      </c>
      <c r="CJ51" s="37">
        <v>0</v>
      </c>
      <c r="CK51" s="37">
        <v>0</v>
      </c>
      <c r="CL51" s="37">
        <v>0</v>
      </c>
      <c r="CM51" s="37">
        <v>0</v>
      </c>
      <c r="CN51" s="37">
        <v>0</v>
      </c>
      <c r="CO51" s="37">
        <v>0</v>
      </c>
      <c r="CP51" s="37">
        <v>180</v>
      </c>
      <c r="CQ51" s="37">
        <v>40</v>
      </c>
      <c r="CR51" s="37">
        <v>0</v>
      </c>
      <c r="CS51" s="37">
        <v>0</v>
      </c>
      <c r="CT51" s="37">
        <v>0</v>
      </c>
      <c r="CU51" s="37"/>
      <c r="CV51" s="37">
        <v>0</v>
      </c>
      <c r="CW51" s="37">
        <v>0</v>
      </c>
      <c r="CX51" s="37">
        <v>0</v>
      </c>
      <c r="CY51" s="37">
        <v>9</v>
      </c>
      <c r="CZ51" s="37">
        <v>3</v>
      </c>
      <c r="DA51" s="37">
        <v>0</v>
      </c>
      <c r="DB51" s="37">
        <v>0</v>
      </c>
      <c r="DC51" s="37">
        <v>430</v>
      </c>
      <c r="DD51" s="37">
        <v>0</v>
      </c>
      <c r="DE51" s="37">
        <v>0</v>
      </c>
      <c r="DF51" s="37">
        <v>0</v>
      </c>
      <c r="DG51" s="37">
        <v>0</v>
      </c>
      <c r="DH51" s="37">
        <v>0</v>
      </c>
      <c r="DI51" s="37">
        <v>0</v>
      </c>
      <c r="DJ51" s="37">
        <v>0</v>
      </c>
      <c r="DK51" s="37">
        <v>81</v>
      </c>
      <c r="DL51" s="37">
        <v>0</v>
      </c>
      <c r="DM51" s="37">
        <v>0</v>
      </c>
      <c r="DN51" s="37"/>
      <c r="DO51" s="37">
        <v>0</v>
      </c>
      <c r="DP51" s="37"/>
      <c r="DQ51" s="43">
        <f t="shared" si="81"/>
        <v>755</v>
      </c>
      <c r="DR51" s="43">
        <f>'[3]ВМП УФ'!D51</f>
        <v>0</v>
      </c>
      <c r="DS51" s="43">
        <f t="shared" si="82"/>
        <v>755</v>
      </c>
      <c r="DT51" s="37"/>
      <c r="DU51" s="35">
        <f t="shared" si="83"/>
        <v>5788</v>
      </c>
      <c r="DV51" s="38">
        <f t="shared" si="84"/>
        <v>673</v>
      </c>
      <c r="DW51" s="36">
        <v>0</v>
      </c>
      <c r="DX51" s="37">
        <v>0</v>
      </c>
      <c r="DY51" s="37">
        <v>0</v>
      </c>
      <c r="DZ51" s="37">
        <v>16</v>
      </c>
      <c r="EA51" s="36">
        <v>0</v>
      </c>
      <c r="EB51" s="37"/>
      <c r="EC51" s="37">
        <v>0</v>
      </c>
      <c r="ED51" s="37">
        <v>0</v>
      </c>
      <c r="EE51" s="37">
        <v>0</v>
      </c>
      <c r="EF51" s="37">
        <v>0</v>
      </c>
      <c r="EG51" s="37">
        <v>0</v>
      </c>
      <c r="EH51" s="37">
        <v>301</v>
      </c>
      <c r="EI51" s="37">
        <v>0</v>
      </c>
      <c r="EJ51" s="37">
        <v>191</v>
      </c>
      <c r="EK51" s="37">
        <v>113</v>
      </c>
      <c r="EL51" s="36">
        <v>1</v>
      </c>
      <c r="EM51" s="37">
        <v>0</v>
      </c>
      <c r="EN51" s="36">
        <v>0</v>
      </c>
      <c r="EO51" s="37">
        <v>0</v>
      </c>
      <c r="EP51" s="37">
        <v>0</v>
      </c>
      <c r="EQ51" s="37">
        <v>0</v>
      </c>
      <c r="ER51" s="37">
        <v>0</v>
      </c>
      <c r="ES51" s="37">
        <v>0</v>
      </c>
      <c r="ET51" s="37">
        <v>0</v>
      </c>
      <c r="EU51" s="37">
        <v>10</v>
      </c>
      <c r="EV51" s="37">
        <v>2</v>
      </c>
      <c r="EW51" s="37">
        <v>0</v>
      </c>
      <c r="EX51" s="37">
        <v>0</v>
      </c>
      <c r="EY51" s="37">
        <v>0</v>
      </c>
      <c r="EZ51" s="37">
        <v>0</v>
      </c>
      <c r="FA51" s="37">
        <v>0</v>
      </c>
      <c r="FB51" s="37">
        <v>0</v>
      </c>
      <c r="FC51" s="37">
        <v>39</v>
      </c>
      <c r="FD51" s="37">
        <v>0</v>
      </c>
      <c r="FE51" s="37">
        <v>0</v>
      </c>
      <c r="FF51" s="44">
        <f t="shared" si="85"/>
        <v>0</v>
      </c>
      <c r="FG51" s="37">
        <v>0</v>
      </c>
      <c r="FH51" s="37">
        <v>0</v>
      </c>
      <c r="FI51" s="37">
        <v>0</v>
      </c>
      <c r="FJ51" s="35">
        <f t="shared" si="86"/>
        <v>673</v>
      </c>
      <c r="FK51" s="37"/>
      <c r="FL51" s="37"/>
      <c r="FM51" s="45"/>
    </row>
    <row r="52" spans="1:169" ht="39.75" customHeight="1" x14ac:dyDescent="0.35">
      <c r="A52" s="32">
        <f t="shared" si="87"/>
        <v>33</v>
      </c>
      <c r="B52" s="33" t="s">
        <v>219</v>
      </c>
      <c r="C52" s="34" t="s">
        <v>220</v>
      </c>
      <c r="D52" s="35">
        <f t="shared" si="72"/>
        <v>0</v>
      </c>
      <c r="E52" s="36">
        <f t="shared" si="5"/>
        <v>0</v>
      </c>
      <c r="F52" s="37">
        <f t="shared" si="6"/>
        <v>0</v>
      </c>
      <c r="G52" s="37">
        <f t="shared" si="6"/>
        <v>0</v>
      </c>
      <c r="H52" s="37">
        <f t="shared" si="6"/>
        <v>0</v>
      </c>
      <c r="I52" s="37">
        <f t="shared" si="7"/>
        <v>0</v>
      </c>
      <c r="J52" s="36">
        <f t="shared" si="8"/>
        <v>0</v>
      </c>
      <c r="K52" s="37">
        <v>0</v>
      </c>
      <c r="L52" s="37">
        <v>0</v>
      </c>
      <c r="M52" s="37">
        <v>0</v>
      </c>
      <c r="N52" s="37">
        <v>0</v>
      </c>
      <c r="O52" s="36">
        <f t="shared" si="9"/>
        <v>0</v>
      </c>
      <c r="P52" s="37">
        <v>0</v>
      </c>
      <c r="Q52" s="37">
        <v>0</v>
      </c>
      <c r="R52" s="37">
        <v>0</v>
      </c>
      <c r="S52" s="37"/>
      <c r="T52" s="37"/>
      <c r="U52" s="37">
        <f>[4]Итого!U46</f>
        <v>0</v>
      </c>
      <c r="V52" s="37"/>
      <c r="W52" s="36">
        <f t="shared" si="74"/>
        <v>0</v>
      </c>
      <c r="X52" s="52">
        <v>0</v>
      </c>
      <c r="Y52" s="52">
        <v>0</v>
      </c>
      <c r="Z52" s="52">
        <v>0</v>
      </c>
      <c r="AA52" s="36">
        <f t="shared" si="75"/>
        <v>0</v>
      </c>
      <c r="AB52" s="37">
        <v>0</v>
      </c>
      <c r="AC52" s="37">
        <v>0</v>
      </c>
      <c r="AD52" s="36">
        <f t="shared" si="76"/>
        <v>0</v>
      </c>
      <c r="AE52" s="37">
        <v>0</v>
      </c>
      <c r="AF52" s="37">
        <v>0</v>
      </c>
      <c r="AG52" s="37">
        <v>0</v>
      </c>
      <c r="AH52" s="37">
        <v>0</v>
      </c>
      <c r="AI52" s="37">
        <f>'[1]Дисп ВН_2 этап_2022 год'!M42</f>
        <v>0</v>
      </c>
      <c r="AJ52" s="37"/>
      <c r="AK52" s="36">
        <f t="shared" si="13"/>
        <v>0</v>
      </c>
      <c r="AL52" s="37">
        <v>0</v>
      </c>
      <c r="AM52" s="37">
        <v>0</v>
      </c>
      <c r="AN52" s="37">
        <v>0</v>
      </c>
      <c r="AO52" s="37">
        <v>0</v>
      </c>
      <c r="AP52" s="38">
        <f t="shared" si="14"/>
        <v>79622</v>
      </c>
      <c r="AQ52" s="39">
        <v>79622</v>
      </c>
      <c r="AR52" s="37">
        <v>0</v>
      </c>
      <c r="AS52" s="37">
        <v>0</v>
      </c>
      <c r="AT52" s="38">
        <f t="shared" si="77"/>
        <v>0</v>
      </c>
      <c r="AU52" s="36">
        <f t="shared" si="78"/>
        <v>0</v>
      </c>
      <c r="AV52" s="36">
        <v>0</v>
      </c>
      <c r="AW52" s="37">
        <v>0</v>
      </c>
      <c r="AX52" s="37">
        <v>0</v>
      </c>
      <c r="AY52" s="37">
        <v>0</v>
      </c>
      <c r="AZ52" s="37">
        <v>0</v>
      </c>
      <c r="BA52" s="37">
        <v>0</v>
      </c>
      <c r="BB52" s="37">
        <v>0</v>
      </c>
      <c r="BC52" s="40">
        <f t="shared" si="16"/>
        <v>0</v>
      </c>
      <c r="BD52" s="37">
        <v>0</v>
      </c>
      <c r="BE52" s="37">
        <v>0</v>
      </c>
      <c r="BF52" s="41">
        <f t="shared" si="17"/>
        <v>0</v>
      </c>
      <c r="BG52" s="37">
        <v>0</v>
      </c>
      <c r="BH52" s="37">
        <v>0</v>
      </c>
      <c r="BI52" s="37">
        <v>0</v>
      </c>
      <c r="BJ52" s="37">
        <v>0</v>
      </c>
      <c r="BK52" s="41">
        <f t="shared" si="18"/>
        <v>0</v>
      </c>
      <c r="BL52" s="37">
        <v>0</v>
      </c>
      <c r="BM52" s="37">
        <v>0</v>
      </c>
      <c r="BN52" s="37">
        <v>0</v>
      </c>
      <c r="BO52" s="41">
        <f t="shared" si="19"/>
        <v>0</v>
      </c>
      <c r="BP52" s="37">
        <f>'[2]Эндоскопия_расчет (V+расх)'!D40</f>
        <v>0</v>
      </c>
      <c r="BQ52" s="37">
        <f>'[2]Эндоскопия_расчет (V+расх)'!C40-BP52</f>
        <v>0</v>
      </c>
      <c r="BR52" s="37"/>
      <c r="BS52" s="37"/>
      <c r="BT52" s="37">
        <v>0</v>
      </c>
      <c r="BU52" s="37"/>
      <c r="BV52" s="37"/>
      <c r="BW52" s="37"/>
      <c r="BX52" s="35">
        <f t="shared" si="20"/>
        <v>0</v>
      </c>
      <c r="BY52" s="38">
        <f t="shared" si="80"/>
        <v>0</v>
      </c>
      <c r="BZ52" s="37">
        <v>0</v>
      </c>
      <c r="CA52" s="37">
        <v>0</v>
      </c>
      <c r="CB52" s="37">
        <v>0</v>
      </c>
      <c r="CC52" s="37">
        <v>0</v>
      </c>
      <c r="CD52" s="42">
        <v>0</v>
      </c>
      <c r="CE52" s="37"/>
      <c r="CF52" s="37">
        <v>0</v>
      </c>
      <c r="CG52" s="37">
        <v>0</v>
      </c>
      <c r="CH52" s="37">
        <v>0</v>
      </c>
      <c r="CI52" s="37">
        <v>0</v>
      </c>
      <c r="CJ52" s="37">
        <v>0</v>
      </c>
      <c r="CK52" s="37">
        <v>0</v>
      </c>
      <c r="CL52" s="37">
        <v>0</v>
      </c>
      <c r="CM52" s="37">
        <v>0</v>
      </c>
      <c r="CN52" s="37">
        <v>0</v>
      </c>
      <c r="CO52" s="37">
        <v>0</v>
      </c>
      <c r="CP52" s="37">
        <v>0</v>
      </c>
      <c r="CQ52" s="37">
        <v>0</v>
      </c>
      <c r="CR52" s="37">
        <v>0</v>
      </c>
      <c r="CS52" s="37">
        <v>0</v>
      </c>
      <c r="CT52" s="37">
        <v>0</v>
      </c>
      <c r="CU52" s="37"/>
      <c r="CV52" s="37">
        <v>0</v>
      </c>
      <c r="CW52" s="37">
        <v>0</v>
      </c>
      <c r="CX52" s="37">
        <v>0</v>
      </c>
      <c r="CY52" s="37">
        <v>0</v>
      </c>
      <c r="CZ52" s="37">
        <v>0</v>
      </c>
      <c r="DA52" s="37">
        <v>0</v>
      </c>
      <c r="DB52" s="37">
        <v>0</v>
      </c>
      <c r="DC52" s="37">
        <v>0</v>
      </c>
      <c r="DD52" s="37">
        <v>0</v>
      </c>
      <c r="DE52" s="37">
        <v>0</v>
      </c>
      <c r="DF52" s="37">
        <v>0</v>
      </c>
      <c r="DG52" s="37">
        <v>0</v>
      </c>
      <c r="DH52" s="37">
        <v>0</v>
      </c>
      <c r="DI52" s="37">
        <v>0</v>
      </c>
      <c r="DJ52" s="37">
        <v>0</v>
      </c>
      <c r="DK52" s="37">
        <v>0</v>
      </c>
      <c r="DL52" s="37">
        <v>0</v>
      </c>
      <c r="DM52" s="37">
        <v>0</v>
      </c>
      <c r="DN52" s="37"/>
      <c r="DO52" s="37">
        <v>0</v>
      </c>
      <c r="DP52" s="37"/>
      <c r="DQ52" s="43">
        <f t="shared" si="81"/>
        <v>0</v>
      </c>
      <c r="DR52" s="43">
        <f>'[3]ВМП УФ'!D52</f>
        <v>0</v>
      </c>
      <c r="DS52" s="43">
        <f t="shared" si="82"/>
        <v>0</v>
      </c>
      <c r="DT52" s="37"/>
      <c r="DU52" s="35">
        <f t="shared" si="83"/>
        <v>0</v>
      </c>
      <c r="DV52" s="38">
        <f t="shared" si="84"/>
        <v>0</v>
      </c>
      <c r="DW52" s="36">
        <v>0</v>
      </c>
      <c r="DX52" s="37">
        <v>0</v>
      </c>
      <c r="DY52" s="37">
        <v>0</v>
      </c>
      <c r="DZ52" s="37">
        <v>0</v>
      </c>
      <c r="EA52" s="36">
        <v>0</v>
      </c>
      <c r="EB52" s="37"/>
      <c r="EC52" s="37">
        <v>0</v>
      </c>
      <c r="ED52" s="37">
        <v>0</v>
      </c>
      <c r="EE52" s="37">
        <v>0</v>
      </c>
      <c r="EF52" s="37">
        <v>0</v>
      </c>
      <c r="EG52" s="37">
        <v>0</v>
      </c>
      <c r="EH52" s="37">
        <v>0</v>
      </c>
      <c r="EI52" s="37">
        <v>0</v>
      </c>
      <c r="EJ52" s="37">
        <v>0</v>
      </c>
      <c r="EK52" s="37">
        <v>0</v>
      </c>
      <c r="EL52" s="36">
        <v>0</v>
      </c>
      <c r="EM52" s="37">
        <v>0</v>
      </c>
      <c r="EN52" s="36">
        <v>0</v>
      </c>
      <c r="EO52" s="37">
        <v>0</v>
      </c>
      <c r="EP52" s="37">
        <v>0</v>
      </c>
      <c r="EQ52" s="37">
        <v>0</v>
      </c>
      <c r="ER52" s="37">
        <v>0</v>
      </c>
      <c r="ES52" s="37">
        <v>0</v>
      </c>
      <c r="ET52" s="37">
        <v>0</v>
      </c>
      <c r="EU52" s="37">
        <v>0</v>
      </c>
      <c r="EV52" s="37">
        <v>0</v>
      </c>
      <c r="EW52" s="37">
        <v>0</v>
      </c>
      <c r="EX52" s="37">
        <v>0</v>
      </c>
      <c r="EY52" s="37">
        <v>0</v>
      </c>
      <c r="EZ52" s="37">
        <v>0</v>
      </c>
      <c r="FA52" s="37">
        <v>0</v>
      </c>
      <c r="FB52" s="37">
        <v>0</v>
      </c>
      <c r="FC52" s="37">
        <v>0</v>
      </c>
      <c r="FD52" s="37">
        <v>0</v>
      </c>
      <c r="FE52" s="37">
        <v>0</v>
      </c>
      <c r="FF52" s="44">
        <f t="shared" si="85"/>
        <v>0</v>
      </c>
      <c r="FG52" s="37">
        <v>0</v>
      </c>
      <c r="FH52" s="37">
        <v>0</v>
      </c>
      <c r="FI52" s="37">
        <v>0</v>
      </c>
      <c r="FJ52" s="35">
        <f t="shared" si="86"/>
        <v>0</v>
      </c>
      <c r="FK52" s="56">
        <v>338058.56</v>
      </c>
      <c r="FL52" s="56"/>
      <c r="FM52" s="45"/>
    </row>
    <row r="53" spans="1:169" ht="40.5" x14ac:dyDescent="0.35">
      <c r="A53" s="32">
        <f t="shared" si="87"/>
        <v>34</v>
      </c>
      <c r="B53" s="33" t="s">
        <v>221</v>
      </c>
      <c r="C53" s="34" t="s">
        <v>222</v>
      </c>
      <c r="D53" s="35">
        <f t="shared" si="72"/>
        <v>0</v>
      </c>
      <c r="E53" s="36">
        <f t="shared" si="5"/>
        <v>0</v>
      </c>
      <c r="F53" s="37">
        <f t="shared" si="6"/>
        <v>0</v>
      </c>
      <c r="G53" s="37">
        <f t="shared" si="6"/>
        <v>0</v>
      </c>
      <c r="H53" s="37">
        <f t="shared" si="6"/>
        <v>0</v>
      </c>
      <c r="I53" s="37">
        <f t="shared" si="7"/>
        <v>0</v>
      </c>
      <c r="J53" s="36">
        <f t="shared" si="8"/>
        <v>0</v>
      </c>
      <c r="K53" s="37">
        <v>0</v>
      </c>
      <c r="L53" s="37">
        <v>0</v>
      </c>
      <c r="M53" s="37">
        <v>0</v>
      </c>
      <c r="N53" s="37">
        <v>0</v>
      </c>
      <c r="O53" s="36">
        <f t="shared" si="9"/>
        <v>0</v>
      </c>
      <c r="P53" s="37">
        <v>0</v>
      </c>
      <c r="Q53" s="37">
        <v>0</v>
      </c>
      <c r="R53" s="37">
        <v>0</v>
      </c>
      <c r="S53" s="37"/>
      <c r="T53" s="37"/>
      <c r="U53" s="37">
        <f>[4]Итого!U47</f>
        <v>0</v>
      </c>
      <c r="V53" s="37"/>
      <c r="W53" s="36">
        <f t="shared" si="74"/>
        <v>0</v>
      </c>
      <c r="X53" s="37">
        <v>0</v>
      </c>
      <c r="Y53" s="37">
        <v>0</v>
      </c>
      <c r="Z53" s="37">
        <v>0</v>
      </c>
      <c r="AA53" s="36">
        <f t="shared" si="75"/>
        <v>0</v>
      </c>
      <c r="AB53" s="37">
        <v>0</v>
      </c>
      <c r="AC53" s="37">
        <v>0</v>
      </c>
      <c r="AD53" s="36">
        <f t="shared" si="76"/>
        <v>0</v>
      </c>
      <c r="AE53" s="37">
        <v>0</v>
      </c>
      <c r="AF53" s="37">
        <v>0</v>
      </c>
      <c r="AG53" s="37">
        <v>0</v>
      </c>
      <c r="AH53" s="37">
        <v>0</v>
      </c>
      <c r="AI53" s="37">
        <f>'[1]Дисп ВН_2 этап_2022 год'!M43</f>
        <v>0</v>
      </c>
      <c r="AJ53" s="37"/>
      <c r="AK53" s="36">
        <f t="shared" si="13"/>
        <v>0</v>
      </c>
      <c r="AL53" s="37">
        <v>0</v>
      </c>
      <c r="AM53" s="37">
        <v>0</v>
      </c>
      <c r="AN53" s="37">
        <v>0</v>
      </c>
      <c r="AO53" s="37">
        <v>0</v>
      </c>
      <c r="AP53" s="38">
        <f t="shared" si="14"/>
        <v>4400</v>
      </c>
      <c r="AQ53" s="39">
        <v>4400</v>
      </c>
      <c r="AR53" s="39">
        <v>0</v>
      </c>
      <c r="AS53" s="37">
        <v>0</v>
      </c>
      <c r="AT53" s="38">
        <f t="shared" si="77"/>
        <v>3224</v>
      </c>
      <c r="AU53" s="36">
        <f t="shared" si="78"/>
        <v>3224</v>
      </c>
      <c r="AV53" s="36">
        <v>0</v>
      </c>
      <c r="AW53" s="37">
        <v>0</v>
      </c>
      <c r="AX53" s="37">
        <v>0</v>
      </c>
      <c r="AY53" s="37">
        <v>3224</v>
      </c>
      <c r="AZ53" s="37">
        <v>0</v>
      </c>
      <c r="BA53" s="37">
        <v>0</v>
      </c>
      <c r="BB53" s="37">
        <v>0</v>
      </c>
      <c r="BC53" s="40">
        <f t="shared" si="16"/>
        <v>0</v>
      </c>
      <c r="BD53" s="37">
        <v>0</v>
      </c>
      <c r="BE53" s="37">
        <v>0</v>
      </c>
      <c r="BF53" s="41">
        <f t="shared" si="17"/>
        <v>457</v>
      </c>
      <c r="BG53" s="37">
        <v>430</v>
      </c>
      <c r="BH53" s="37">
        <v>27</v>
      </c>
      <c r="BI53" s="37">
        <v>0</v>
      </c>
      <c r="BJ53" s="37">
        <v>0</v>
      </c>
      <c r="BK53" s="41">
        <f t="shared" si="18"/>
        <v>0</v>
      </c>
      <c r="BL53" s="37">
        <v>0</v>
      </c>
      <c r="BM53" s="37">
        <v>0</v>
      </c>
      <c r="BN53" s="37">
        <v>0</v>
      </c>
      <c r="BO53" s="41">
        <f t="shared" si="19"/>
        <v>0</v>
      </c>
      <c r="BP53" s="37">
        <f>'[2]Эндоскопия_расчет (V+расх)'!D41</f>
        <v>0</v>
      </c>
      <c r="BQ53" s="37">
        <f>'[2]Эндоскопия_расчет (V+расх)'!C41-BP53</f>
        <v>0</v>
      </c>
      <c r="BR53" s="37"/>
      <c r="BS53" s="37"/>
      <c r="BT53" s="37">
        <v>59551</v>
      </c>
      <c r="BU53" s="37"/>
      <c r="BV53" s="37"/>
      <c r="BW53" s="37"/>
      <c r="BX53" s="35">
        <f t="shared" si="20"/>
        <v>55171</v>
      </c>
      <c r="BY53" s="38">
        <f t="shared" si="80"/>
        <v>7292</v>
      </c>
      <c r="BZ53" s="37">
        <v>0</v>
      </c>
      <c r="CA53" s="37">
        <v>0</v>
      </c>
      <c r="CB53" s="37">
        <v>0</v>
      </c>
      <c r="CC53" s="37">
        <v>0</v>
      </c>
      <c r="CD53" s="42">
        <v>0</v>
      </c>
      <c r="CE53" s="37"/>
      <c r="CF53" s="37">
        <v>50</v>
      </c>
      <c r="CG53" s="37">
        <v>0</v>
      </c>
      <c r="CH53" s="37">
        <v>0</v>
      </c>
      <c r="CI53" s="37">
        <v>0</v>
      </c>
      <c r="CJ53" s="37">
        <v>0</v>
      </c>
      <c r="CK53" s="37">
        <v>0</v>
      </c>
      <c r="CL53" s="37">
        <v>6495</v>
      </c>
      <c r="CM53" s="37">
        <v>6495</v>
      </c>
      <c r="CN53" s="37">
        <v>0</v>
      </c>
      <c r="CO53" s="37">
        <v>0</v>
      </c>
      <c r="CP53" s="37">
        <v>0</v>
      </c>
      <c r="CQ53" s="37">
        <v>0</v>
      </c>
      <c r="CR53" s="37">
        <v>0</v>
      </c>
      <c r="CS53" s="37">
        <v>0</v>
      </c>
      <c r="CT53" s="37">
        <v>0</v>
      </c>
      <c r="CU53" s="37"/>
      <c r="CV53" s="37">
        <v>0</v>
      </c>
      <c r="CW53" s="37">
        <v>0</v>
      </c>
      <c r="CX53" s="37">
        <v>0</v>
      </c>
      <c r="CY53" s="37">
        <v>747</v>
      </c>
      <c r="CZ53" s="37">
        <v>0</v>
      </c>
      <c r="DA53" s="37">
        <v>0</v>
      </c>
      <c r="DB53" s="37">
        <v>0</v>
      </c>
      <c r="DC53" s="37">
        <v>0</v>
      </c>
      <c r="DD53" s="37">
        <v>0</v>
      </c>
      <c r="DE53" s="37">
        <v>0</v>
      </c>
      <c r="DF53" s="37">
        <v>0</v>
      </c>
      <c r="DG53" s="37">
        <v>0</v>
      </c>
      <c r="DH53" s="37">
        <v>0</v>
      </c>
      <c r="DI53" s="37">
        <v>0</v>
      </c>
      <c r="DJ53" s="37">
        <v>0</v>
      </c>
      <c r="DK53" s="37">
        <v>0</v>
      </c>
      <c r="DL53" s="37">
        <v>0</v>
      </c>
      <c r="DM53" s="37">
        <v>0</v>
      </c>
      <c r="DN53" s="37"/>
      <c r="DO53" s="37">
        <v>0</v>
      </c>
      <c r="DP53" s="37"/>
      <c r="DQ53" s="43">
        <f t="shared" si="81"/>
        <v>7242</v>
      </c>
      <c r="DR53" s="43">
        <f>'[3]ВМП УФ'!D53</f>
        <v>50</v>
      </c>
      <c r="DS53" s="43">
        <f t="shared" si="82"/>
        <v>7292</v>
      </c>
      <c r="DT53" s="37">
        <v>114</v>
      </c>
      <c r="DU53" s="35">
        <f t="shared" si="83"/>
        <v>11120</v>
      </c>
      <c r="DV53" s="38">
        <f t="shared" si="84"/>
        <v>1293</v>
      </c>
      <c r="DW53" s="36">
        <v>0</v>
      </c>
      <c r="DX53" s="37">
        <v>0</v>
      </c>
      <c r="DY53" s="37">
        <v>0</v>
      </c>
      <c r="DZ53" s="37">
        <v>0</v>
      </c>
      <c r="EA53" s="36">
        <v>0</v>
      </c>
      <c r="EB53" s="37"/>
      <c r="EC53" s="37">
        <v>143</v>
      </c>
      <c r="ED53" s="37">
        <v>0</v>
      </c>
      <c r="EE53" s="37">
        <v>0</v>
      </c>
      <c r="EF53" s="37">
        <v>0</v>
      </c>
      <c r="EG53" s="37">
        <v>664</v>
      </c>
      <c r="EH53" s="37">
        <v>0</v>
      </c>
      <c r="EI53" s="37">
        <v>0</v>
      </c>
      <c r="EJ53" s="37">
        <v>0</v>
      </c>
      <c r="EK53" s="37">
        <v>0</v>
      </c>
      <c r="EL53" s="36">
        <v>0</v>
      </c>
      <c r="EM53" s="37">
        <v>0</v>
      </c>
      <c r="EN53" s="36">
        <v>0</v>
      </c>
      <c r="EO53" s="37">
        <v>0</v>
      </c>
      <c r="EP53" s="37">
        <v>0</v>
      </c>
      <c r="EQ53" s="37">
        <v>0</v>
      </c>
      <c r="ER53" s="37">
        <v>0</v>
      </c>
      <c r="ES53" s="37">
        <v>0</v>
      </c>
      <c r="ET53" s="37">
        <v>0</v>
      </c>
      <c r="EU53" s="37">
        <v>0</v>
      </c>
      <c r="EV53" s="37">
        <v>0</v>
      </c>
      <c r="EW53" s="37">
        <v>0</v>
      </c>
      <c r="EX53" s="37">
        <v>0</v>
      </c>
      <c r="EY53" s="37">
        <v>0</v>
      </c>
      <c r="EZ53" s="37">
        <v>0</v>
      </c>
      <c r="FA53" s="37">
        <v>0</v>
      </c>
      <c r="FB53" s="37">
        <v>0</v>
      </c>
      <c r="FC53" s="37">
        <v>0</v>
      </c>
      <c r="FD53" s="37">
        <v>486</v>
      </c>
      <c r="FE53" s="37">
        <v>0</v>
      </c>
      <c r="FF53" s="44">
        <f t="shared" si="85"/>
        <v>0</v>
      </c>
      <c r="FG53" s="37">
        <v>0</v>
      </c>
      <c r="FH53" s="37">
        <v>0</v>
      </c>
      <c r="FI53" s="37">
        <v>0</v>
      </c>
      <c r="FJ53" s="35">
        <f t="shared" si="86"/>
        <v>1293</v>
      </c>
      <c r="FK53" s="37"/>
      <c r="FL53" s="37"/>
      <c r="FM53" s="45"/>
    </row>
    <row r="54" spans="1:169" x14ac:dyDescent="0.35">
      <c r="A54" s="32">
        <f t="shared" si="87"/>
        <v>35</v>
      </c>
      <c r="B54" s="33" t="s">
        <v>223</v>
      </c>
      <c r="C54" s="34" t="s">
        <v>224</v>
      </c>
      <c r="D54" s="35">
        <f t="shared" si="72"/>
        <v>0</v>
      </c>
      <c r="E54" s="36">
        <f t="shared" si="5"/>
        <v>0</v>
      </c>
      <c r="F54" s="37">
        <f t="shared" si="6"/>
        <v>0</v>
      </c>
      <c r="G54" s="37">
        <f t="shared" si="6"/>
        <v>0</v>
      </c>
      <c r="H54" s="37">
        <f t="shared" si="6"/>
        <v>0</v>
      </c>
      <c r="I54" s="37">
        <f t="shared" si="7"/>
        <v>0</v>
      </c>
      <c r="J54" s="36">
        <f t="shared" si="8"/>
        <v>0</v>
      </c>
      <c r="K54" s="37">
        <v>0</v>
      </c>
      <c r="L54" s="37">
        <v>0</v>
      </c>
      <c r="M54" s="37">
        <v>0</v>
      </c>
      <c r="N54" s="37">
        <v>0</v>
      </c>
      <c r="O54" s="36">
        <f t="shared" si="9"/>
        <v>0</v>
      </c>
      <c r="P54" s="37">
        <v>0</v>
      </c>
      <c r="Q54" s="37">
        <v>0</v>
      </c>
      <c r="R54" s="37">
        <v>0</v>
      </c>
      <c r="S54" s="37"/>
      <c r="T54" s="37"/>
      <c r="U54" s="37">
        <f>[4]Итого!U48</f>
        <v>0</v>
      </c>
      <c r="V54" s="37"/>
      <c r="W54" s="36">
        <f t="shared" si="74"/>
        <v>0</v>
      </c>
      <c r="X54" s="37">
        <v>0</v>
      </c>
      <c r="Y54" s="37">
        <v>0</v>
      </c>
      <c r="Z54" s="37">
        <v>0</v>
      </c>
      <c r="AA54" s="36">
        <f t="shared" si="75"/>
        <v>0</v>
      </c>
      <c r="AB54" s="37">
        <v>0</v>
      </c>
      <c r="AC54" s="37">
        <v>0</v>
      </c>
      <c r="AD54" s="36">
        <f t="shared" si="76"/>
        <v>0</v>
      </c>
      <c r="AE54" s="37">
        <v>0</v>
      </c>
      <c r="AF54" s="37">
        <v>0</v>
      </c>
      <c r="AG54" s="37">
        <v>0</v>
      </c>
      <c r="AH54" s="37">
        <v>0</v>
      </c>
      <c r="AI54" s="37">
        <f>'[1]Дисп ВН_2 этап_2022 год'!M44</f>
        <v>0</v>
      </c>
      <c r="AJ54" s="37"/>
      <c r="AK54" s="36">
        <f t="shared" si="13"/>
        <v>0</v>
      </c>
      <c r="AL54" s="37">
        <v>0</v>
      </c>
      <c r="AM54" s="37">
        <v>0</v>
      </c>
      <c r="AN54" s="37">
        <v>0</v>
      </c>
      <c r="AO54" s="37">
        <v>0</v>
      </c>
      <c r="AP54" s="38">
        <f t="shared" si="14"/>
        <v>0</v>
      </c>
      <c r="AQ54" s="37"/>
      <c r="AR54" s="37">
        <v>0</v>
      </c>
      <c r="AS54" s="37">
        <v>0</v>
      </c>
      <c r="AT54" s="38">
        <f t="shared" si="77"/>
        <v>0</v>
      </c>
      <c r="AU54" s="36">
        <f t="shared" si="78"/>
        <v>0</v>
      </c>
      <c r="AV54" s="36">
        <v>0</v>
      </c>
      <c r="AW54" s="37">
        <v>0</v>
      </c>
      <c r="AX54" s="37">
        <v>0</v>
      </c>
      <c r="AY54" s="37">
        <v>0</v>
      </c>
      <c r="AZ54" s="37">
        <v>0</v>
      </c>
      <c r="BA54" s="37">
        <v>0</v>
      </c>
      <c r="BB54" s="37">
        <v>0</v>
      </c>
      <c r="BC54" s="40">
        <f t="shared" si="16"/>
        <v>0</v>
      </c>
      <c r="BD54" s="37">
        <v>0</v>
      </c>
      <c r="BE54" s="37">
        <v>0</v>
      </c>
      <c r="BF54" s="41">
        <f t="shared" si="17"/>
        <v>2828</v>
      </c>
      <c r="BG54" s="37">
        <v>2828</v>
      </c>
      <c r="BH54" s="37">
        <v>0</v>
      </c>
      <c r="BI54" s="37">
        <v>0</v>
      </c>
      <c r="BJ54" s="37">
        <v>0</v>
      </c>
      <c r="BK54" s="41">
        <f t="shared" si="18"/>
        <v>0</v>
      </c>
      <c r="BL54" s="37">
        <v>0</v>
      </c>
      <c r="BM54" s="37">
        <v>0</v>
      </c>
      <c r="BN54" s="37">
        <v>0</v>
      </c>
      <c r="BO54" s="41">
        <f t="shared" si="19"/>
        <v>0</v>
      </c>
      <c r="BP54" s="37">
        <f>'[2]Эндоскопия_расчет (V+расх)'!D42</f>
        <v>0</v>
      </c>
      <c r="BQ54" s="37">
        <f>'[2]Эндоскопия_расчет (V+расх)'!C42-BP54</f>
        <v>0</v>
      </c>
      <c r="BR54" s="37"/>
      <c r="BS54" s="37"/>
      <c r="BT54" s="37">
        <v>0</v>
      </c>
      <c r="BU54" s="37"/>
      <c r="BV54" s="37"/>
      <c r="BW54" s="37"/>
      <c r="BX54" s="35">
        <f t="shared" si="20"/>
        <v>0</v>
      </c>
      <c r="BY54" s="38">
        <f t="shared" si="80"/>
        <v>0</v>
      </c>
      <c r="BZ54" s="37">
        <v>0</v>
      </c>
      <c r="CA54" s="37">
        <v>0</v>
      </c>
      <c r="CB54" s="37">
        <v>0</v>
      </c>
      <c r="CC54" s="37">
        <v>0</v>
      </c>
      <c r="CD54" s="42">
        <v>0</v>
      </c>
      <c r="CE54" s="37"/>
      <c r="CF54" s="37">
        <v>0</v>
      </c>
      <c r="CG54" s="37">
        <v>0</v>
      </c>
      <c r="CH54" s="37">
        <v>0</v>
      </c>
      <c r="CI54" s="37">
        <v>0</v>
      </c>
      <c r="CJ54" s="37">
        <v>0</v>
      </c>
      <c r="CK54" s="37">
        <v>0</v>
      </c>
      <c r="CL54" s="37">
        <v>0</v>
      </c>
      <c r="CM54" s="37">
        <v>0</v>
      </c>
      <c r="CN54" s="37">
        <v>0</v>
      </c>
      <c r="CO54" s="37">
        <v>0</v>
      </c>
      <c r="CP54" s="37">
        <v>0</v>
      </c>
      <c r="CQ54" s="37">
        <v>0</v>
      </c>
      <c r="CR54" s="37">
        <v>0</v>
      </c>
      <c r="CS54" s="37">
        <v>0</v>
      </c>
      <c r="CT54" s="37">
        <v>0</v>
      </c>
      <c r="CU54" s="37"/>
      <c r="CV54" s="37">
        <v>0</v>
      </c>
      <c r="CW54" s="37">
        <v>0</v>
      </c>
      <c r="CX54" s="37">
        <v>0</v>
      </c>
      <c r="CY54" s="37">
        <v>0</v>
      </c>
      <c r="CZ54" s="37">
        <v>0</v>
      </c>
      <c r="DA54" s="37">
        <v>0</v>
      </c>
      <c r="DB54" s="37">
        <v>0</v>
      </c>
      <c r="DC54" s="37">
        <v>0</v>
      </c>
      <c r="DD54" s="37">
        <v>0</v>
      </c>
      <c r="DE54" s="37">
        <v>0</v>
      </c>
      <c r="DF54" s="37">
        <v>0</v>
      </c>
      <c r="DG54" s="37">
        <v>0</v>
      </c>
      <c r="DH54" s="37">
        <v>0</v>
      </c>
      <c r="DI54" s="37">
        <v>0</v>
      </c>
      <c r="DJ54" s="37">
        <v>0</v>
      </c>
      <c r="DK54" s="37">
        <v>0</v>
      </c>
      <c r="DL54" s="37">
        <v>0</v>
      </c>
      <c r="DM54" s="37">
        <v>0</v>
      </c>
      <c r="DN54" s="37"/>
      <c r="DO54" s="37">
        <v>0</v>
      </c>
      <c r="DP54" s="37"/>
      <c r="DQ54" s="43">
        <f t="shared" si="81"/>
        <v>0</v>
      </c>
      <c r="DR54" s="43">
        <f>'[3]ВМП УФ'!D54</f>
        <v>0</v>
      </c>
      <c r="DS54" s="43">
        <f t="shared" si="82"/>
        <v>0</v>
      </c>
      <c r="DT54" s="37"/>
      <c r="DU54" s="35">
        <f t="shared" si="83"/>
        <v>0</v>
      </c>
      <c r="DV54" s="38">
        <f t="shared" si="84"/>
        <v>0</v>
      </c>
      <c r="DW54" s="36">
        <v>0</v>
      </c>
      <c r="DX54" s="37">
        <v>0</v>
      </c>
      <c r="DY54" s="37">
        <v>0</v>
      </c>
      <c r="DZ54" s="37">
        <v>0</v>
      </c>
      <c r="EA54" s="36">
        <v>0</v>
      </c>
      <c r="EB54" s="37"/>
      <c r="EC54" s="37">
        <v>0</v>
      </c>
      <c r="ED54" s="37">
        <v>0</v>
      </c>
      <c r="EE54" s="37">
        <v>0</v>
      </c>
      <c r="EF54" s="37">
        <v>0</v>
      </c>
      <c r="EG54" s="37">
        <v>0</v>
      </c>
      <c r="EH54" s="37">
        <v>0</v>
      </c>
      <c r="EI54" s="37">
        <v>0</v>
      </c>
      <c r="EJ54" s="37">
        <v>0</v>
      </c>
      <c r="EK54" s="37">
        <v>0</v>
      </c>
      <c r="EL54" s="36">
        <v>0</v>
      </c>
      <c r="EM54" s="37">
        <v>0</v>
      </c>
      <c r="EN54" s="36">
        <v>0</v>
      </c>
      <c r="EO54" s="37">
        <v>0</v>
      </c>
      <c r="EP54" s="37">
        <v>0</v>
      </c>
      <c r="EQ54" s="37">
        <v>0</v>
      </c>
      <c r="ER54" s="37">
        <v>0</v>
      </c>
      <c r="ES54" s="37">
        <v>0</v>
      </c>
      <c r="ET54" s="37">
        <v>0</v>
      </c>
      <c r="EU54" s="37">
        <v>0</v>
      </c>
      <c r="EV54" s="37">
        <v>0</v>
      </c>
      <c r="EW54" s="37">
        <v>0</v>
      </c>
      <c r="EX54" s="37">
        <v>0</v>
      </c>
      <c r="EY54" s="37">
        <v>0</v>
      </c>
      <c r="EZ54" s="37">
        <v>0</v>
      </c>
      <c r="FA54" s="37">
        <v>0</v>
      </c>
      <c r="FB54" s="37">
        <v>0</v>
      </c>
      <c r="FC54" s="37">
        <v>0</v>
      </c>
      <c r="FD54" s="37">
        <v>0</v>
      </c>
      <c r="FE54" s="37">
        <v>0</v>
      </c>
      <c r="FF54" s="44">
        <f t="shared" si="85"/>
        <v>0</v>
      </c>
      <c r="FG54" s="37">
        <v>0</v>
      </c>
      <c r="FH54" s="37">
        <v>0</v>
      </c>
      <c r="FI54" s="37">
        <v>0</v>
      </c>
      <c r="FJ54" s="35">
        <f t="shared" si="86"/>
        <v>0</v>
      </c>
      <c r="FK54" s="37"/>
      <c r="FL54" s="37"/>
      <c r="FM54" s="45"/>
    </row>
    <row r="55" spans="1:169" ht="40.5" x14ac:dyDescent="0.35">
      <c r="A55" s="32">
        <f t="shared" si="87"/>
        <v>36</v>
      </c>
      <c r="B55" s="33" t="s">
        <v>225</v>
      </c>
      <c r="C55" s="34" t="s">
        <v>226</v>
      </c>
      <c r="D55" s="35">
        <f t="shared" si="72"/>
        <v>9340</v>
      </c>
      <c r="E55" s="36">
        <f t="shared" si="5"/>
        <v>0</v>
      </c>
      <c r="F55" s="37">
        <f t="shared" si="6"/>
        <v>0</v>
      </c>
      <c r="G55" s="37">
        <f t="shared" si="6"/>
        <v>0</v>
      </c>
      <c r="H55" s="37">
        <f t="shared" si="6"/>
        <v>0</v>
      </c>
      <c r="I55" s="37">
        <f t="shared" si="7"/>
        <v>0</v>
      </c>
      <c r="J55" s="36">
        <f t="shared" si="8"/>
        <v>0</v>
      </c>
      <c r="K55" s="37">
        <v>0</v>
      </c>
      <c r="L55" s="37">
        <v>0</v>
      </c>
      <c r="M55" s="37">
        <v>0</v>
      </c>
      <c r="N55" s="37">
        <v>0</v>
      </c>
      <c r="O55" s="36">
        <f t="shared" si="9"/>
        <v>0</v>
      </c>
      <c r="P55" s="37">
        <v>0</v>
      </c>
      <c r="Q55" s="37">
        <v>0</v>
      </c>
      <c r="R55" s="37">
        <v>0</v>
      </c>
      <c r="S55" s="37"/>
      <c r="T55" s="37"/>
      <c r="U55" s="37">
        <f>[4]Итого!U49</f>
        <v>0</v>
      </c>
      <c r="V55" s="37"/>
      <c r="W55" s="36">
        <f t="shared" si="74"/>
        <v>0</v>
      </c>
      <c r="X55" s="37">
        <v>0</v>
      </c>
      <c r="Y55" s="37">
        <v>0</v>
      </c>
      <c r="Z55" s="37">
        <v>0</v>
      </c>
      <c r="AA55" s="36">
        <f t="shared" si="75"/>
        <v>0</v>
      </c>
      <c r="AB55" s="37">
        <v>0</v>
      </c>
      <c r="AC55" s="37">
        <v>0</v>
      </c>
      <c r="AD55" s="36">
        <f t="shared" si="76"/>
        <v>0</v>
      </c>
      <c r="AE55" s="37">
        <v>0</v>
      </c>
      <c r="AF55" s="37">
        <v>0</v>
      </c>
      <c r="AG55" s="37">
        <v>0</v>
      </c>
      <c r="AH55" s="37">
        <v>0</v>
      </c>
      <c r="AI55" s="37">
        <f>'[1]Дисп ВН_2 этап_2022 год'!M45</f>
        <v>0</v>
      </c>
      <c r="AJ55" s="37"/>
      <c r="AK55" s="36">
        <f t="shared" si="13"/>
        <v>9340</v>
      </c>
      <c r="AL55" s="37">
        <v>8956</v>
      </c>
      <c r="AM55" s="37">
        <v>384</v>
      </c>
      <c r="AN55" s="37">
        <v>0</v>
      </c>
      <c r="AO55" s="37">
        <v>0</v>
      </c>
      <c r="AP55" s="38">
        <f t="shared" si="14"/>
        <v>0</v>
      </c>
      <c r="AQ55" s="37"/>
      <c r="AR55" s="37">
        <v>0</v>
      </c>
      <c r="AS55" s="37">
        <v>0</v>
      </c>
      <c r="AT55" s="38">
        <f t="shared" si="77"/>
        <v>0</v>
      </c>
      <c r="AU55" s="36">
        <f t="shared" si="78"/>
        <v>0</v>
      </c>
      <c r="AV55" s="36">
        <v>0</v>
      </c>
      <c r="AW55" s="37">
        <v>0</v>
      </c>
      <c r="AX55" s="37">
        <v>0</v>
      </c>
      <c r="AY55" s="37">
        <v>0</v>
      </c>
      <c r="AZ55" s="37">
        <v>0</v>
      </c>
      <c r="BA55" s="37">
        <v>0</v>
      </c>
      <c r="BB55" s="37">
        <v>0</v>
      </c>
      <c r="BC55" s="40">
        <f t="shared" si="16"/>
        <v>0</v>
      </c>
      <c r="BD55" s="37">
        <v>0</v>
      </c>
      <c r="BE55" s="37">
        <v>0</v>
      </c>
      <c r="BF55" s="41">
        <f t="shared" si="17"/>
        <v>0</v>
      </c>
      <c r="BG55" s="37">
        <v>0</v>
      </c>
      <c r="BH55" s="37">
        <v>0</v>
      </c>
      <c r="BI55" s="37">
        <v>0</v>
      </c>
      <c r="BJ55" s="37">
        <v>0</v>
      </c>
      <c r="BK55" s="41">
        <f t="shared" si="18"/>
        <v>0</v>
      </c>
      <c r="BL55" s="37">
        <v>0</v>
      </c>
      <c r="BM55" s="37">
        <v>0</v>
      </c>
      <c r="BN55" s="37">
        <v>0</v>
      </c>
      <c r="BO55" s="41">
        <f t="shared" si="19"/>
        <v>0</v>
      </c>
      <c r="BP55" s="37">
        <f>'[2]Эндоскопия_расчет (V+расх)'!D43</f>
        <v>0</v>
      </c>
      <c r="BQ55" s="37">
        <f>'[2]Эндоскопия_расчет (V+расх)'!C43-BP55</f>
        <v>0</v>
      </c>
      <c r="BR55" s="37"/>
      <c r="BS55" s="37"/>
      <c r="BT55" s="37">
        <v>0</v>
      </c>
      <c r="BU55" s="37"/>
      <c r="BV55" s="37"/>
      <c r="BW55" s="37"/>
      <c r="BX55" s="35">
        <f t="shared" si="20"/>
        <v>0</v>
      </c>
      <c r="BY55" s="38">
        <f t="shared" si="80"/>
        <v>0</v>
      </c>
      <c r="BZ55" s="37">
        <v>0</v>
      </c>
      <c r="CA55" s="37">
        <v>0</v>
      </c>
      <c r="CB55" s="37">
        <v>0</v>
      </c>
      <c r="CC55" s="37">
        <v>0</v>
      </c>
      <c r="CD55" s="42">
        <v>0</v>
      </c>
      <c r="CE55" s="37"/>
      <c r="CF55" s="37">
        <v>0</v>
      </c>
      <c r="CG55" s="37">
        <v>0</v>
      </c>
      <c r="CH55" s="37">
        <v>0</v>
      </c>
      <c r="CI55" s="37">
        <v>0</v>
      </c>
      <c r="CJ55" s="37">
        <v>0</v>
      </c>
      <c r="CK55" s="37">
        <v>0</v>
      </c>
      <c r="CL55" s="37">
        <v>0</v>
      </c>
      <c r="CM55" s="37">
        <v>0</v>
      </c>
      <c r="CN55" s="37">
        <v>0</v>
      </c>
      <c r="CO55" s="37">
        <v>0</v>
      </c>
      <c r="CP55" s="37">
        <v>0</v>
      </c>
      <c r="CQ55" s="37">
        <v>0</v>
      </c>
      <c r="CR55" s="37">
        <v>0</v>
      </c>
      <c r="CS55" s="37">
        <v>0</v>
      </c>
      <c r="CT55" s="37">
        <v>0</v>
      </c>
      <c r="CU55" s="37"/>
      <c r="CV55" s="37">
        <v>0</v>
      </c>
      <c r="CW55" s="37">
        <v>0</v>
      </c>
      <c r="CX55" s="37">
        <v>0</v>
      </c>
      <c r="CY55" s="37">
        <v>0</v>
      </c>
      <c r="CZ55" s="37">
        <v>0</v>
      </c>
      <c r="DA55" s="37">
        <v>0</v>
      </c>
      <c r="DB55" s="37">
        <v>0</v>
      </c>
      <c r="DC55" s="37">
        <v>0</v>
      </c>
      <c r="DD55" s="37">
        <v>0</v>
      </c>
      <c r="DE55" s="37">
        <v>0</v>
      </c>
      <c r="DF55" s="37">
        <v>0</v>
      </c>
      <c r="DG55" s="37">
        <v>0</v>
      </c>
      <c r="DH55" s="37">
        <v>0</v>
      </c>
      <c r="DI55" s="37">
        <v>0</v>
      </c>
      <c r="DJ55" s="37">
        <v>0</v>
      </c>
      <c r="DK55" s="37">
        <v>0</v>
      </c>
      <c r="DL55" s="37">
        <v>0</v>
      </c>
      <c r="DM55" s="37">
        <v>0</v>
      </c>
      <c r="DN55" s="37"/>
      <c r="DO55" s="37">
        <v>0</v>
      </c>
      <c r="DP55" s="37"/>
      <c r="DQ55" s="43">
        <f t="shared" si="81"/>
        <v>0</v>
      </c>
      <c r="DR55" s="43">
        <f>'[3]ВМП УФ'!D55</f>
        <v>0</v>
      </c>
      <c r="DS55" s="43">
        <f t="shared" si="82"/>
        <v>0</v>
      </c>
      <c r="DT55" s="37"/>
      <c r="DU55" s="35">
        <f t="shared" si="83"/>
        <v>0</v>
      </c>
      <c r="DV55" s="38">
        <f t="shared" si="84"/>
        <v>0</v>
      </c>
      <c r="DW55" s="36">
        <v>0</v>
      </c>
      <c r="DX55" s="37">
        <v>0</v>
      </c>
      <c r="DY55" s="37">
        <v>0</v>
      </c>
      <c r="DZ55" s="37">
        <v>0</v>
      </c>
      <c r="EA55" s="36">
        <v>0</v>
      </c>
      <c r="EB55" s="37"/>
      <c r="EC55" s="37">
        <v>0</v>
      </c>
      <c r="ED55" s="37">
        <v>0</v>
      </c>
      <c r="EE55" s="37">
        <v>0</v>
      </c>
      <c r="EF55" s="37">
        <v>0</v>
      </c>
      <c r="EG55" s="37">
        <v>0</v>
      </c>
      <c r="EH55" s="37">
        <v>0</v>
      </c>
      <c r="EI55" s="37">
        <v>0</v>
      </c>
      <c r="EJ55" s="37">
        <v>0</v>
      </c>
      <c r="EK55" s="37">
        <v>0</v>
      </c>
      <c r="EL55" s="36">
        <v>0</v>
      </c>
      <c r="EM55" s="37">
        <v>0</v>
      </c>
      <c r="EN55" s="36">
        <v>0</v>
      </c>
      <c r="EO55" s="37">
        <v>0</v>
      </c>
      <c r="EP55" s="37">
        <v>0</v>
      </c>
      <c r="EQ55" s="37">
        <v>0</v>
      </c>
      <c r="ER55" s="37">
        <v>0</v>
      </c>
      <c r="ES55" s="37">
        <v>0</v>
      </c>
      <c r="ET55" s="37">
        <v>0</v>
      </c>
      <c r="EU55" s="37">
        <v>0</v>
      </c>
      <c r="EV55" s="37">
        <v>0</v>
      </c>
      <c r="EW55" s="37">
        <v>0</v>
      </c>
      <c r="EX55" s="37">
        <v>0</v>
      </c>
      <c r="EY55" s="37">
        <v>0</v>
      </c>
      <c r="EZ55" s="37">
        <v>0</v>
      </c>
      <c r="FA55" s="37">
        <v>0</v>
      </c>
      <c r="FB55" s="37">
        <v>0</v>
      </c>
      <c r="FC55" s="37">
        <v>0</v>
      </c>
      <c r="FD55" s="37">
        <v>0</v>
      </c>
      <c r="FE55" s="37">
        <v>0</v>
      </c>
      <c r="FF55" s="44">
        <f t="shared" si="85"/>
        <v>0</v>
      </c>
      <c r="FG55" s="37">
        <v>0</v>
      </c>
      <c r="FH55" s="37">
        <v>0</v>
      </c>
      <c r="FI55" s="37">
        <v>0</v>
      </c>
      <c r="FJ55" s="35">
        <f t="shared" si="86"/>
        <v>0</v>
      </c>
      <c r="FK55" s="37"/>
      <c r="FL55" s="37"/>
      <c r="FM55" s="45"/>
    </row>
    <row r="56" spans="1:169" ht="29.25" customHeight="1" x14ac:dyDescent="0.35">
      <c r="A56" s="32">
        <f t="shared" si="87"/>
        <v>37</v>
      </c>
      <c r="B56" s="57" t="s">
        <v>227</v>
      </c>
      <c r="C56" s="34" t="s">
        <v>228</v>
      </c>
      <c r="D56" s="35">
        <f t="shared" si="72"/>
        <v>0</v>
      </c>
      <c r="E56" s="36">
        <f t="shared" si="5"/>
        <v>0</v>
      </c>
      <c r="F56" s="37">
        <f t="shared" si="6"/>
        <v>0</v>
      </c>
      <c r="G56" s="37">
        <f t="shared" si="6"/>
        <v>0</v>
      </c>
      <c r="H56" s="37">
        <f t="shared" si="6"/>
        <v>0</v>
      </c>
      <c r="I56" s="37">
        <f t="shared" si="7"/>
        <v>0</v>
      </c>
      <c r="J56" s="36">
        <f t="shared" si="8"/>
        <v>0</v>
      </c>
      <c r="K56" s="37">
        <v>0</v>
      </c>
      <c r="L56" s="37">
        <v>0</v>
      </c>
      <c r="M56" s="37">
        <v>0</v>
      </c>
      <c r="N56" s="37">
        <v>0</v>
      </c>
      <c r="O56" s="36">
        <f t="shared" si="9"/>
        <v>0</v>
      </c>
      <c r="P56" s="37">
        <v>0</v>
      </c>
      <c r="Q56" s="37">
        <v>0</v>
      </c>
      <c r="R56" s="37">
        <v>0</v>
      </c>
      <c r="S56" s="37"/>
      <c r="T56" s="37"/>
      <c r="U56" s="37">
        <f>[4]Итого!U50</f>
        <v>0</v>
      </c>
      <c r="V56" s="37"/>
      <c r="W56" s="36">
        <f t="shared" si="74"/>
        <v>0</v>
      </c>
      <c r="X56" s="37">
        <v>0</v>
      </c>
      <c r="Y56" s="37">
        <v>0</v>
      </c>
      <c r="Z56" s="37">
        <v>0</v>
      </c>
      <c r="AA56" s="36">
        <f t="shared" si="75"/>
        <v>0</v>
      </c>
      <c r="AB56" s="37">
        <v>0</v>
      </c>
      <c r="AC56" s="37">
        <v>0</v>
      </c>
      <c r="AD56" s="36">
        <f t="shared" si="76"/>
        <v>0</v>
      </c>
      <c r="AE56" s="37">
        <v>0</v>
      </c>
      <c r="AF56" s="37">
        <v>0</v>
      </c>
      <c r="AG56" s="37">
        <v>0</v>
      </c>
      <c r="AH56" s="37">
        <v>0</v>
      </c>
      <c r="AI56" s="37">
        <f>'[1]Дисп ВН_2 этап_2022 год'!M46</f>
        <v>0</v>
      </c>
      <c r="AJ56" s="37"/>
      <c r="AK56" s="36">
        <f t="shared" si="13"/>
        <v>0</v>
      </c>
      <c r="AL56" s="37">
        <v>0</v>
      </c>
      <c r="AM56" s="37">
        <v>0</v>
      </c>
      <c r="AN56" s="37">
        <v>0</v>
      </c>
      <c r="AO56" s="37">
        <v>0</v>
      </c>
      <c r="AP56" s="38">
        <f t="shared" si="14"/>
        <v>0</v>
      </c>
      <c r="AQ56" s="37"/>
      <c r="AR56" s="37">
        <v>0</v>
      </c>
      <c r="AS56" s="37">
        <v>0</v>
      </c>
      <c r="AT56" s="38">
        <f t="shared" si="77"/>
        <v>0</v>
      </c>
      <c r="AU56" s="36">
        <f t="shared" si="78"/>
        <v>0</v>
      </c>
      <c r="AV56" s="36">
        <v>0</v>
      </c>
      <c r="AW56" s="37">
        <v>0</v>
      </c>
      <c r="AX56" s="37">
        <v>0</v>
      </c>
      <c r="AY56" s="37">
        <v>0</v>
      </c>
      <c r="AZ56" s="37">
        <v>0</v>
      </c>
      <c r="BA56" s="37">
        <v>0</v>
      </c>
      <c r="BB56" s="37">
        <v>0</v>
      </c>
      <c r="BC56" s="40">
        <f t="shared" si="16"/>
        <v>0</v>
      </c>
      <c r="BD56" s="37">
        <v>0</v>
      </c>
      <c r="BE56" s="37">
        <v>0</v>
      </c>
      <c r="BF56" s="41">
        <f t="shared" si="17"/>
        <v>0</v>
      </c>
      <c r="BG56" s="37">
        <v>0</v>
      </c>
      <c r="BH56" s="37">
        <v>0</v>
      </c>
      <c r="BI56" s="37">
        <v>0</v>
      </c>
      <c r="BJ56" s="37">
        <v>0</v>
      </c>
      <c r="BK56" s="41">
        <f t="shared" si="18"/>
        <v>0</v>
      </c>
      <c r="BL56" s="37">
        <v>0</v>
      </c>
      <c r="BM56" s="37">
        <v>0</v>
      </c>
      <c r="BN56" s="37">
        <v>0</v>
      </c>
      <c r="BO56" s="41">
        <f t="shared" si="19"/>
        <v>0</v>
      </c>
      <c r="BP56" s="37">
        <f>'[2]Эндоскопия_расчет (V+расх)'!D44</f>
        <v>0</v>
      </c>
      <c r="BQ56" s="37">
        <f>'[2]Эндоскопия_расчет (V+расх)'!C44-BP56</f>
        <v>0</v>
      </c>
      <c r="BR56" s="37"/>
      <c r="BS56" s="37"/>
      <c r="BT56" s="37">
        <v>8628</v>
      </c>
      <c r="BU56" s="37"/>
      <c r="BV56" s="37"/>
      <c r="BW56" s="37"/>
      <c r="BX56" s="35">
        <f t="shared" si="20"/>
        <v>0</v>
      </c>
      <c r="BY56" s="38">
        <f t="shared" si="80"/>
        <v>0</v>
      </c>
      <c r="BZ56" s="37">
        <v>0</v>
      </c>
      <c r="CA56" s="37">
        <v>0</v>
      </c>
      <c r="CB56" s="37">
        <v>0</v>
      </c>
      <c r="CC56" s="37">
        <v>0</v>
      </c>
      <c r="CD56" s="42">
        <v>0</v>
      </c>
      <c r="CE56" s="37"/>
      <c r="CF56" s="37">
        <v>0</v>
      </c>
      <c r="CG56" s="37">
        <v>0</v>
      </c>
      <c r="CH56" s="37">
        <v>0</v>
      </c>
      <c r="CI56" s="37">
        <v>0</v>
      </c>
      <c r="CJ56" s="37">
        <v>0</v>
      </c>
      <c r="CK56" s="37">
        <v>0</v>
      </c>
      <c r="CL56" s="37">
        <v>0</v>
      </c>
      <c r="CM56" s="37">
        <v>0</v>
      </c>
      <c r="CN56" s="37">
        <v>0</v>
      </c>
      <c r="CO56" s="37">
        <v>0</v>
      </c>
      <c r="CP56" s="37">
        <v>0</v>
      </c>
      <c r="CQ56" s="37">
        <v>0</v>
      </c>
      <c r="CR56" s="37">
        <v>0</v>
      </c>
      <c r="CS56" s="37">
        <v>0</v>
      </c>
      <c r="CT56" s="37">
        <v>0</v>
      </c>
      <c r="CU56" s="37"/>
      <c r="CV56" s="37">
        <v>0</v>
      </c>
      <c r="CW56" s="37">
        <v>0</v>
      </c>
      <c r="CX56" s="37">
        <v>0</v>
      </c>
      <c r="CY56" s="37">
        <v>0</v>
      </c>
      <c r="CZ56" s="37">
        <v>0</v>
      </c>
      <c r="DA56" s="37">
        <v>0</v>
      </c>
      <c r="DB56" s="37">
        <v>0</v>
      </c>
      <c r="DC56" s="37">
        <v>0</v>
      </c>
      <c r="DD56" s="37">
        <v>0</v>
      </c>
      <c r="DE56" s="37">
        <v>0</v>
      </c>
      <c r="DF56" s="37">
        <v>0</v>
      </c>
      <c r="DG56" s="37">
        <v>0</v>
      </c>
      <c r="DH56" s="37">
        <v>0</v>
      </c>
      <c r="DI56" s="37">
        <v>0</v>
      </c>
      <c r="DJ56" s="37">
        <v>0</v>
      </c>
      <c r="DK56" s="37">
        <v>0</v>
      </c>
      <c r="DL56" s="37">
        <v>0</v>
      </c>
      <c r="DM56" s="37">
        <v>0</v>
      </c>
      <c r="DN56" s="37"/>
      <c r="DO56" s="37">
        <v>0</v>
      </c>
      <c r="DP56" s="37"/>
      <c r="DQ56" s="43">
        <f t="shared" si="81"/>
        <v>0</v>
      </c>
      <c r="DR56" s="43">
        <f>'[3]ВМП УФ'!D56</f>
        <v>0</v>
      </c>
      <c r="DS56" s="43">
        <f t="shared" si="82"/>
        <v>0</v>
      </c>
      <c r="DT56" s="37"/>
      <c r="DU56" s="35">
        <f t="shared" si="83"/>
        <v>0</v>
      </c>
      <c r="DV56" s="38">
        <f t="shared" si="84"/>
        <v>0</v>
      </c>
      <c r="DW56" s="36">
        <v>0</v>
      </c>
      <c r="DX56" s="37">
        <v>0</v>
      </c>
      <c r="DY56" s="37">
        <v>0</v>
      </c>
      <c r="DZ56" s="37">
        <v>0</v>
      </c>
      <c r="EA56" s="36">
        <v>0</v>
      </c>
      <c r="EB56" s="37"/>
      <c r="EC56" s="37">
        <v>0</v>
      </c>
      <c r="ED56" s="37">
        <v>0</v>
      </c>
      <c r="EE56" s="37">
        <v>0</v>
      </c>
      <c r="EF56" s="37">
        <v>0</v>
      </c>
      <c r="EG56" s="37">
        <v>0</v>
      </c>
      <c r="EH56" s="37">
        <v>0</v>
      </c>
      <c r="EI56" s="37">
        <v>0</v>
      </c>
      <c r="EJ56" s="37">
        <v>0</v>
      </c>
      <c r="EK56" s="37">
        <v>0</v>
      </c>
      <c r="EL56" s="36">
        <v>0</v>
      </c>
      <c r="EM56" s="37">
        <v>0</v>
      </c>
      <c r="EN56" s="36">
        <v>0</v>
      </c>
      <c r="EO56" s="37">
        <v>0</v>
      </c>
      <c r="EP56" s="37">
        <v>0</v>
      </c>
      <c r="EQ56" s="37">
        <v>0</v>
      </c>
      <c r="ER56" s="37">
        <v>0</v>
      </c>
      <c r="ES56" s="37">
        <v>0</v>
      </c>
      <c r="ET56" s="37">
        <v>0</v>
      </c>
      <c r="EU56" s="37">
        <v>0</v>
      </c>
      <c r="EV56" s="37">
        <v>0</v>
      </c>
      <c r="EW56" s="37">
        <v>0</v>
      </c>
      <c r="EX56" s="37">
        <v>0</v>
      </c>
      <c r="EY56" s="37">
        <v>0</v>
      </c>
      <c r="EZ56" s="37">
        <v>0</v>
      </c>
      <c r="FA56" s="37">
        <v>0</v>
      </c>
      <c r="FB56" s="37">
        <v>0</v>
      </c>
      <c r="FC56" s="37">
        <v>0</v>
      </c>
      <c r="FD56" s="37">
        <v>0</v>
      </c>
      <c r="FE56" s="37">
        <v>0</v>
      </c>
      <c r="FF56" s="44">
        <f t="shared" si="85"/>
        <v>0</v>
      </c>
      <c r="FG56" s="37">
        <v>0</v>
      </c>
      <c r="FH56" s="37">
        <v>0</v>
      </c>
      <c r="FI56" s="37">
        <v>0</v>
      </c>
      <c r="FJ56" s="35">
        <f t="shared" si="86"/>
        <v>0</v>
      </c>
      <c r="FK56" s="37"/>
      <c r="FL56" s="37"/>
      <c r="FM56" s="45"/>
    </row>
    <row r="57" spans="1:169" x14ac:dyDescent="0.35">
      <c r="A57" s="32">
        <f t="shared" si="87"/>
        <v>38</v>
      </c>
      <c r="B57" s="57" t="s">
        <v>229</v>
      </c>
      <c r="C57" s="34" t="s">
        <v>230</v>
      </c>
      <c r="D57" s="35">
        <f t="shared" si="72"/>
        <v>0</v>
      </c>
      <c r="E57" s="36">
        <f t="shared" si="5"/>
        <v>0</v>
      </c>
      <c r="F57" s="37">
        <f t="shared" si="6"/>
        <v>0</v>
      </c>
      <c r="G57" s="37">
        <f t="shared" si="6"/>
        <v>0</v>
      </c>
      <c r="H57" s="37">
        <f t="shared" si="6"/>
        <v>0</v>
      </c>
      <c r="I57" s="37">
        <f t="shared" si="7"/>
        <v>0</v>
      </c>
      <c r="J57" s="36">
        <f t="shared" si="8"/>
        <v>0</v>
      </c>
      <c r="K57" s="37">
        <v>0</v>
      </c>
      <c r="L57" s="37">
        <v>0</v>
      </c>
      <c r="M57" s="37">
        <v>0</v>
      </c>
      <c r="N57" s="37">
        <v>0</v>
      </c>
      <c r="O57" s="36">
        <f t="shared" si="9"/>
        <v>0</v>
      </c>
      <c r="P57" s="37">
        <v>0</v>
      </c>
      <c r="Q57" s="37">
        <v>0</v>
      </c>
      <c r="R57" s="37">
        <v>0</v>
      </c>
      <c r="S57" s="37"/>
      <c r="T57" s="37"/>
      <c r="U57" s="37">
        <f>[4]Итого!U51</f>
        <v>0</v>
      </c>
      <c r="V57" s="37"/>
      <c r="W57" s="36">
        <f t="shared" si="74"/>
        <v>0</v>
      </c>
      <c r="X57" s="37">
        <v>0</v>
      </c>
      <c r="Y57" s="37">
        <v>0</v>
      </c>
      <c r="Z57" s="37">
        <v>0</v>
      </c>
      <c r="AA57" s="36">
        <f t="shared" si="75"/>
        <v>0</v>
      </c>
      <c r="AB57" s="37">
        <v>0</v>
      </c>
      <c r="AC57" s="37">
        <v>0</v>
      </c>
      <c r="AD57" s="36">
        <f t="shared" si="76"/>
        <v>0</v>
      </c>
      <c r="AE57" s="37">
        <v>0</v>
      </c>
      <c r="AF57" s="37">
        <v>0</v>
      </c>
      <c r="AG57" s="37">
        <v>0</v>
      </c>
      <c r="AH57" s="37">
        <v>0</v>
      </c>
      <c r="AI57" s="37">
        <f>'[1]Дисп ВН_2 этап_2022 год'!M47</f>
        <v>0</v>
      </c>
      <c r="AJ57" s="37"/>
      <c r="AK57" s="36">
        <f t="shared" si="13"/>
        <v>0</v>
      </c>
      <c r="AL57" s="37">
        <v>0</v>
      </c>
      <c r="AM57" s="37">
        <v>0</v>
      </c>
      <c r="AN57" s="37">
        <v>0</v>
      </c>
      <c r="AO57" s="37">
        <v>0</v>
      </c>
      <c r="AP57" s="38">
        <f t="shared" si="14"/>
        <v>0</v>
      </c>
      <c r="AQ57" s="37"/>
      <c r="AR57" s="37">
        <v>0</v>
      </c>
      <c r="AS57" s="37">
        <v>0</v>
      </c>
      <c r="AT57" s="38">
        <f t="shared" si="77"/>
        <v>0</v>
      </c>
      <c r="AU57" s="36">
        <f t="shared" si="78"/>
        <v>0</v>
      </c>
      <c r="AV57" s="36">
        <v>0</v>
      </c>
      <c r="AW57" s="37">
        <v>0</v>
      </c>
      <c r="AX57" s="37">
        <v>0</v>
      </c>
      <c r="AY57" s="37">
        <v>0</v>
      </c>
      <c r="AZ57" s="37">
        <v>0</v>
      </c>
      <c r="BA57" s="37">
        <v>0</v>
      </c>
      <c r="BB57" s="37">
        <v>0</v>
      </c>
      <c r="BC57" s="40">
        <f t="shared" si="16"/>
        <v>0</v>
      </c>
      <c r="BD57" s="37">
        <v>0</v>
      </c>
      <c r="BE57" s="37">
        <v>0</v>
      </c>
      <c r="BF57" s="41">
        <f t="shared" si="17"/>
        <v>0</v>
      </c>
      <c r="BG57" s="37">
        <v>0</v>
      </c>
      <c r="BH57" s="37">
        <v>0</v>
      </c>
      <c r="BI57" s="37">
        <v>0</v>
      </c>
      <c r="BJ57" s="37">
        <v>0</v>
      </c>
      <c r="BK57" s="41">
        <f t="shared" si="18"/>
        <v>0</v>
      </c>
      <c r="BL57" s="37">
        <v>0</v>
      </c>
      <c r="BM57" s="37">
        <v>0</v>
      </c>
      <c r="BN57" s="37">
        <v>0</v>
      </c>
      <c r="BO57" s="41">
        <f t="shared" si="19"/>
        <v>0</v>
      </c>
      <c r="BP57" s="37">
        <f>'[2]Эндоскопия_расчет (V+расх)'!D45</f>
        <v>0</v>
      </c>
      <c r="BQ57" s="37">
        <f>'[2]Эндоскопия_расчет (V+расх)'!C45-BP57</f>
        <v>0</v>
      </c>
      <c r="BR57" s="37"/>
      <c r="BS57" s="37"/>
      <c r="BT57" s="37">
        <v>0</v>
      </c>
      <c r="BU57" s="37"/>
      <c r="BV57" s="37"/>
      <c r="BW57" s="37"/>
      <c r="BX57" s="35">
        <f t="shared" si="20"/>
        <v>760</v>
      </c>
      <c r="BY57" s="38">
        <f t="shared" si="80"/>
        <v>97</v>
      </c>
      <c r="BZ57" s="37">
        <v>0</v>
      </c>
      <c r="CA57" s="37">
        <v>0</v>
      </c>
      <c r="CB57" s="37">
        <v>0</v>
      </c>
      <c r="CC57" s="37">
        <v>0</v>
      </c>
      <c r="CD57" s="42">
        <v>0</v>
      </c>
      <c r="CE57" s="37"/>
      <c r="CF57" s="37">
        <v>0</v>
      </c>
      <c r="CG57" s="37">
        <v>0</v>
      </c>
      <c r="CH57" s="37">
        <v>0</v>
      </c>
      <c r="CI57" s="37">
        <v>0</v>
      </c>
      <c r="CJ57" s="37">
        <v>0</v>
      </c>
      <c r="CK57" s="37">
        <v>0</v>
      </c>
      <c r="CL57" s="37">
        <v>80</v>
      </c>
      <c r="CM57" s="37">
        <v>0</v>
      </c>
      <c r="CN57" s="37">
        <v>0</v>
      </c>
      <c r="CO57" s="37">
        <v>0</v>
      </c>
      <c r="CP57" s="37">
        <v>0</v>
      </c>
      <c r="CQ57" s="37">
        <v>0</v>
      </c>
      <c r="CR57" s="37">
        <v>0</v>
      </c>
      <c r="CS57" s="37">
        <v>0</v>
      </c>
      <c r="CT57" s="37">
        <v>0</v>
      </c>
      <c r="CU57" s="37"/>
      <c r="CV57" s="37">
        <v>0</v>
      </c>
      <c r="CW57" s="37">
        <v>0</v>
      </c>
      <c r="CX57" s="37">
        <v>0</v>
      </c>
      <c r="CY57" s="37">
        <v>17</v>
      </c>
      <c r="CZ57" s="37">
        <v>0</v>
      </c>
      <c r="DA57" s="37">
        <v>0</v>
      </c>
      <c r="DB57" s="37">
        <v>0</v>
      </c>
      <c r="DC57" s="37">
        <v>0</v>
      </c>
      <c r="DD57" s="37">
        <v>0</v>
      </c>
      <c r="DE57" s="37">
        <v>0</v>
      </c>
      <c r="DF57" s="37">
        <v>0</v>
      </c>
      <c r="DG57" s="37">
        <v>0</v>
      </c>
      <c r="DH57" s="37">
        <v>0</v>
      </c>
      <c r="DI57" s="37">
        <v>0</v>
      </c>
      <c r="DJ57" s="37">
        <v>0</v>
      </c>
      <c r="DK57" s="37">
        <v>0</v>
      </c>
      <c r="DL57" s="37">
        <v>0</v>
      </c>
      <c r="DM57" s="37">
        <v>0</v>
      </c>
      <c r="DN57" s="37"/>
      <c r="DO57" s="37">
        <v>0</v>
      </c>
      <c r="DP57" s="37"/>
      <c r="DQ57" s="43">
        <f t="shared" si="81"/>
        <v>97</v>
      </c>
      <c r="DR57" s="43">
        <f>'[3]ВМП УФ'!D57</f>
        <v>0</v>
      </c>
      <c r="DS57" s="43">
        <f t="shared" si="82"/>
        <v>97</v>
      </c>
      <c r="DT57" s="37"/>
      <c r="DU57" s="35">
        <f t="shared" si="83"/>
        <v>0</v>
      </c>
      <c r="DV57" s="38">
        <f t="shared" si="84"/>
        <v>0</v>
      </c>
      <c r="DW57" s="36">
        <v>0</v>
      </c>
      <c r="DX57" s="37">
        <v>0</v>
      </c>
      <c r="DY57" s="37">
        <v>0</v>
      </c>
      <c r="DZ57" s="37">
        <v>0</v>
      </c>
      <c r="EA57" s="36">
        <v>0</v>
      </c>
      <c r="EB57" s="37"/>
      <c r="EC57" s="37">
        <v>0</v>
      </c>
      <c r="ED57" s="37">
        <v>0</v>
      </c>
      <c r="EE57" s="37">
        <v>0</v>
      </c>
      <c r="EF57" s="37">
        <v>0</v>
      </c>
      <c r="EG57" s="37">
        <v>0</v>
      </c>
      <c r="EH57" s="37">
        <v>0</v>
      </c>
      <c r="EI57" s="37">
        <v>0</v>
      </c>
      <c r="EJ57" s="37">
        <v>0</v>
      </c>
      <c r="EK57" s="37">
        <v>0</v>
      </c>
      <c r="EL57" s="36">
        <v>0</v>
      </c>
      <c r="EM57" s="37">
        <v>0</v>
      </c>
      <c r="EN57" s="36">
        <v>0</v>
      </c>
      <c r="EO57" s="37">
        <v>0</v>
      </c>
      <c r="EP57" s="37">
        <v>0</v>
      </c>
      <c r="EQ57" s="37">
        <v>0</v>
      </c>
      <c r="ER57" s="37">
        <v>0</v>
      </c>
      <c r="ES57" s="37">
        <v>0</v>
      </c>
      <c r="ET57" s="37">
        <v>0</v>
      </c>
      <c r="EU57" s="37">
        <v>0</v>
      </c>
      <c r="EV57" s="37">
        <v>0</v>
      </c>
      <c r="EW57" s="37">
        <v>0</v>
      </c>
      <c r="EX57" s="37">
        <v>0</v>
      </c>
      <c r="EY57" s="37">
        <v>0</v>
      </c>
      <c r="EZ57" s="37">
        <v>0</v>
      </c>
      <c r="FA57" s="37">
        <v>0</v>
      </c>
      <c r="FB57" s="37">
        <v>0</v>
      </c>
      <c r="FC57" s="37">
        <v>0</v>
      </c>
      <c r="FD57" s="37">
        <v>0</v>
      </c>
      <c r="FE57" s="37">
        <v>0</v>
      </c>
      <c r="FF57" s="44">
        <f t="shared" si="85"/>
        <v>0</v>
      </c>
      <c r="FG57" s="37">
        <v>0</v>
      </c>
      <c r="FH57" s="37">
        <v>0</v>
      </c>
      <c r="FI57" s="37">
        <v>0</v>
      </c>
      <c r="FJ57" s="35">
        <f t="shared" si="86"/>
        <v>0</v>
      </c>
      <c r="FK57" s="37"/>
      <c r="FL57" s="37"/>
      <c r="FM57" s="45"/>
    </row>
    <row r="58" spans="1:169" x14ac:dyDescent="0.35">
      <c r="A58" s="32">
        <f t="shared" si="87"/>
        <v>39</v>
      </c>
      <c r="B58" s="57" t="s">
        <v>231</v>
      </c>
      <c r="C58" s="34" t="s">
        <v>232</v>
      </c>
      <c r="D58" s="35">
        <f t="shared" si="72"/>
        <v>0</v>
      </c>
      <c r="E58" s="36">
        <f t="shared" si="5"/>
        <v>0</v>
      </c>
      <c r="F58" s="37">
        <f t="shared" si="6"/>
        <v>0</v>
      </c>
      <c r="G58" s="37">
        <f t="shared" si="6"/>
        <v>0</v>
      </c>
      <c r="H58" s="37">
        <f t="shared" si="6"/>
        <v>0</v>
      </c>
      <c r="I58" s="37">
        <f t="shared" si="7"/>
        <v>0</v>
      </c>
      <c r="J58" s="36">
        <f t="shared" si="8"/>
        <v>0</v>
      </c>
      <c r="K58" s="37">
        <v>0</v>
      </c>
      <c r="L58" s="37">
        <v>0</v>
      </c>
      <c r="M58" s="37">
        <v>0</v>
      </c>
      <c r="N58" s="37">
        <v>0</v>
      </c>
      <c r="O58" s="36">
        <f t="shared" si="9"/>
        <v>0</v>
      </c>
      <c r="P58" s="37">
        <v>0</v>
      </c>
      <c r="Q58" s="37">
        <v>0</v>
      </c>
      <c r="R58" s="37">
        <v>0</v>
      </c>
      <c r="S58" s="37"/>
      <c r="T58" s="37"/>
      <c r="U58" s="37">
        <f>[4]Итого!U52</f>
        <v>0</v>
      </c>
      <c r="V58" s="37"/>
      <c r="W58" s="36">
        <f t="shared" si="74"/>
        <v>0</v>
      </c>
      <c r="X58" s="37">
        <v>0</v>
      </c>
      <c r="Y58" s="37">
        <v>0</v>
      </c>
      <c r="Z58" s="37">
        <v>0</v>
      </c>
      <c r="AA58" s="36">
        <f t="shared" si="75"/>
        <v>0</v>
      </c>
      <c r="AB58" s="37">
        <v>0</v>
      </c>
      <c r="AC58" s="37">
        <v>0</v>
      </c>
      <c r="AD58" s="36">
        <f t="shared" si="76"/>
        <v>0</v>
      </c>
      <c r="AE58" s="37">
        <v>0</v>
      </c>
      <c r="AF58" s="37">
        <v>0</v>
      </c>
      <c r="AG58" s="37">
        <v>0</v>
      </c>
      <c r="AH58" s="37">
        <v>0</v>
      </c>
      <c r="AI58" s="37">
        <f>'[1]Дисп ВН_2 этап_2022 год'!M48</f>
        <v>0</v>
      </c>
      <c r="AJ58" s="37"/>
      <c r="AK58" s="36">
        <f t="shared" si="13"/>
        <v>0</v>
      </c>
      <c r="AL58" s="37">
        <v>0</v>
      </c>
      <c r="AM58" s="37">
        <v>0</v>
      </c>
      <c r="AN58" s="37">
        <v>0</v>
      </c>
      <c r="AO58" s="37">
        <v>0</v>
      </c>
      <c r="AP58" s="38">
        <f t="shared" si="14"/>
        <v>0</v>
      </c>
      <c r="AQ58" s="37"/>
      <c r="AR58" s="37">
        <v>0</v>
      </c>
      <c r="AS58" s="37">
        <v>0</v>
      </c>
      <c r="AT58" s="38">
        <f t="shared" si="77"/>
        <v>0</v>
      </c>
      <c r="AU58" s="36">
        <f t="shared" si="78"/>
        <v>0</v>
      </c>
      <c r="AV58" s="36">
        <v>0</v>
      </c>
      <c r="AW58" s="37">
        <v>0</v>
      </c>
      <c r="AX58" s="37">
        <v>0</v>
      </c>
      <c r="AY58" s="37">
        <v>0</v>
      </c>
      <c r="AZ58" s="37">
        <v>0</v>
      </c>
      <c r="BA58" s="37">
        <v>0</v>
      </c>
      <c r="BB58" s="37">
        <v>0</v>
      </c>
      <c r="BC58" s="40">
        <f t="shared" si="16"/>
        <v>0</v>
      </c>
      <c r="BD58" s="37">
        <v>0</v>
      </c>
      <c r="BE58" s="37">
        <v>0</v>
      </c>
      <c r="BF58" s="41">
        <f t="shared" si="17"/>
        <v>0</v>
      </c>
      <c r="BG58" s="37">
        <v>0</v>
      </c>
      <c r="BH58" s="37">
        <v>0</v>
      </c>
      <c r="BI58" s="37">
        <v>0</v>
      </c>
      <c r="BJ58" s="37">
        <v>0</v>
      </c>
      <c r="BK58" s="41">
        <f t="shared" si="18"/>
        <v>0</v>
      </c>
      <c r="BL58" s="37">
        <v>0</v>
      </c>
      <c r="BM58" s="37">
        <v>0</v>
      </c>
      <c r="BN58" s="37">
        <v>0</v>
      </c>
      <c r="BO58" s="41">
        <f t="shared" si="19"/>
        <v>0</v>
      </c>
      <c r="BP58" s="37">
        <f>'[2]Эндоскопия_расчет (V+расх)'!D46</f>
        <v>0</v>
      </c>
      <c r="BQ58" s="37">
        <f>'[2]Эндоскопия_расчет (V+расх)'!C46-BP58</f>
        <v>0</v>
      </c>
      <c r="BR58" s="37">
        <v>5575</v>
      </c>
      <c r="BS58" s="37"/>
      <c r="BT58" s="37">
        <v>0</v>
      </c>
      <c r="BU58" s="37"/>
      <c r="BV58" s="37"/>
      <c r="BW58" s="37"/>
      <c r="BX58" s="35">
        <f t="shared" si="20"/>
        <v>0</v>
      </c>
      <c r="BY58" s="38">
        <f t="shared" si="80"/>
        <v>0</v>
      </c>
      <c r="BZ58" s="37">
        <v>0</v>
      </c>
      <c r="CA58" s="37">
        <v>0</v>
      </c>
      <c r="CB58" s="37">
        <v>0</v>
      </c>
      <c r="CC58" s="37">
        <v>0</v>
      </c>
      <c r="CD58" s="42">
        <v>0</v>
      </c>
      <c r="CE58" s="37"/>
      <c r="CF58" s="37">
        <v>0</v>
      </c>
      <c r="CG58" s="37">
        <v>0</v>
      </c>
      <c r="CH58" s="37">
        <v>0</v>
      </c>
      <c r="CI58" s="37">
        <v>0</v>
      </c>
      <c r="CJ58" s="37">
        <v>0</v>
      </c>
      <c r="CK58" s="37">
        <v>0</v>
      </c>
      <c r="CL58" s="37">
        <v>0</v>
      </c>
      <c r="CM58" s="37">
        <v>0</v>
      </c>
      <c r="CN58" s="37">
        <v>0</v>
      </c>
      <c r="CO58" s="37">
        <v>0</v>
      </c>
      <c r="CP58" s="37">
        <v>0</v>
      </c>
      <c r="CQ58" s="37">
        <v>0</v>
      </c>
      <c r="CR58" s="37">
        <v>0</v>
      </c>
      <c r="CS58" s="37">
        <v>0</v>
      </c>
      <c r="CT58" s="37">
        <v>0</v>
      </c>
      <c r="CU58" s="37"/>
      <c r="CV58" s="37">
        <v>0</v>
      </c>
      <c r="CW58" s="37">
        <v>0</v>
      </c>
      <c r="CX58" s="37">
        <v>0</v>
      </c>
      <c r="CY58" s="37">
        <v>0</v>
      </c>
      <c r="CZ58" s="37">
        <v>0</v>
      </c>
      <c r="DA58" s="37">
        <v>0</v>
      </c>
      <c r="DB58" s="37">
        <v>0</v>
      </c>
      <c r="DC58" s="37">
        <v>0</v>
      </c>
      <c r="DD58" s="37">
        <v>0</v>
      </c>
      <c r="DE58" s="37">
        <v>0</v>
      </c>
      <c r="DF58" s="37">
        <v>0</v>
      </c>
      <c r="DG58" s="37">
        <v>0</v>
      </c>
      <c r="DH58" s="37">
        <v>0</v>
      </c>
      <c r="DI58" s="37">
        <v>0</v>
      </c>
      <c r="DJ58" s="37">
        <v>0</v>
      </c>
      <c r="DK58" s="37">
        <v>0</v>
      </c>
      <c r="DL58" s="37">
        <v>0</v>
      </c>
      <c r="DM58" s="37">
        <v>0</v>
      </c>
      <c r="DN58" s="37"/>
      <c r="DO58" s="37">
        <v>0</v>
      </c>
      <c r="DP58" s="37"/>
      <c r="DQ58" s="43">
        <f t="shared" si="81"/>
        <v>0</v>
      </c>
      <c r="DR58" s="43">
        <f>'[3]ВМП УФ'!D58</f>
        <v>0</v>
      </c>
      <c r="DS58" s="43">
        <f t="shared" si="82"/>
        <v>0</v>
      </c>
      <c r="DT58" s="37"/>
      <c r="DU58" s="35">
        <f t="shared" si="83"/>
        <v>0</v>
      </c>
      <c r="DV58" s="38">
        <f t="shared" si="84"/>
        <v>0</v>
      </c>
      <c r="DW58" s="36">
        <v>0</v>
      </c>
      <c r="DX58" s="37">
        <v>0</v>
      </c>
      <c r="DY58" s="37">
        <v>0</v>
      </c>
      <c r="DZ58" s="37">
        <v>0</v>
      </c>
      <c r="EA58" s="36">
        <v>0</v>
      </c>
      <c r="EB58" s="37"/>
      <c r="EC58" s="37">
        <v>0</v>
      </c>
      <c r="ED58" s="37">
        <v>0</v>
      </c>
      <c r="EE58" s="37">
        <v>0</v>
      </c>
      <c r="EF58" s="37">
        <v>0</v>
      </c>
      <c r="EG58" s="37">
        <v>0</v>
      </c>
      <c r="EH58" s="37">
        <v>0</v>
      </c>
      <c r="EI58" s="37">
        <v>0</v>
      </c>
      <c r="EJ58" s="37">
        <v>0</v>
      </c>
      <c r="EK58" s="37">
        <v>0</v>
      </c>
      <c r="EL58" s="36">
        <v>0</v>
      </c>
      <c r="EM58" s="37">
        <v>0</v>
      </c>
      <c r="EN58" s="36">
        <v>0</v>
      </c>
      <c r="EO58" s="37">
        <v>0</v>
      </c>
      <c r="EP58" s="37">
        <v>0</v>
      </c>
      <c r="EQ58" s="37">
        <v>0</v>
      </c>
      <c r="ER58" s="37">
        <v>0</v>
      </c>
      <c r="ES58" s="37">
        <v>0</v>
      </c>
      <c r="ET58" s="37">
        <v>0</v>
      </c>
      <c r="EU58" s="37">
        <v>0</v>
      </c>
      <c r="EV58" s="37">
        <v>0</v>
      </c>
      <c r="EW58" s="37">
        <v>0</v>
      </c>
      <c r="EX58" s="37">
        <v>0</v>
      </c>
      <c r="EY58" s="37">
        <v>0</v>
      </c>
      <c r="EZ58" s="37">
        <v>0</v>
      </c>
      <c r="FA58" s="37">
        <v>0</v>
      </c>
      <c r="FB58" s="37">
        <v>0</v>
      </c>
      <c r="FC58" s="37">
        <v>0</v>
      </c>
      <c r="FD58" s="37">
        <v>0</v>
      </c>
      <c r="FE58" s="37">
        <v>0</v>
      </c>
      <c r="FF58" s="44">
        <f t="shared" si="85"/>
        <v>0</v>
      </c>
      <c r="FG58" s="37">
        <v>0</v>
      </c>
      <c r="FH58" s="37">
        <v>0</v>
      </c>
      <c r="FI58" s="37">
        <v>0</v>
      </c>
      <c r="FJ58" s="35">
        <f t="shared" si="86"/>
        <v>0</v>
      </c>
      <c r="FK58" s="37"/>
      <c r="FL58" s="37"/>
      <c r="FM58" s="45"/>
    </row>
    <row r="59" spans="1:169" ht="41.25" x14ac:dyDescent="0.35">
      <c r="A59" s="47"/>
      <c r="B59" s="48" t="s">
        <v>233</v>
      </c>
      <c r="C59" s="54"/>
      <c r="D59" s="50">
        <f>SUM(D34:D58)</f>
        <v>1618510</v>
      </c>
      <c r="E59" s="50">
        <f t="shared" ref="E59:BP59" si="88">SUM(E34:E58)</f>
        <v>762816</v>
      </c>
      <c r="F59" s="50">
        <f t="shared" si="88"/>
        <v>231089</v>
      </c>
      <c r="G59" s="50">
        <f t="shared" si="88"/>
        <v>200918</v>
      </c>
      <c r="H59" s="50">
        <f t="shared" si="88"/>
        <v>330809</v>
      </c>
      <c r="I59" s="50">
        <f t="shared" si="88"/>
        <v>0</v>
      </c>
      <c r="J59" s="50">
        <f t="shared" si="88"/>
        <v>359685</v>
      </c>
      <c r="K59" s="50">
        <f t="shared" si="88"/>
        <v>122705</v>
      </c>
      <c r="L59" s="50">
        <f t="shared" si="88"/>
        <v>26233</v>
      </c>
      <c r="M59" s="50">
        <f t="shared" si="88"/>
        <v>210747</v>
      </c>
      <c r="N59" s="50">
        <f t="shared" si="88"/>
        <v>0</v>
      </c>
      <c r="O59" s="50">
        <f t="shared" si="88"/>
        <v>403131</v>
      </c>
      <c r="P59" s="50">
        <f t="shared" si="88"/>
        <v>108384</v>
      </c>
      <c r="Q59" s="50">
        <f t="shared" si="88"/>
        <v>174685</v>
      </c>
      <c r="R59" s="50">
        <f t="shared" si="88"/>
        <v>120062</v>
      </c>
      <c r="S59" s="50">
        <f t="shared" si="88"/>
        <v>0</v>
      </c>
      <c r="T59" s="50">
        <f t="shared" si="88"/>
        <v>0</v>
      </c>
      <c r="U59" s="50">
        <f t="shared" si="88"/>
        <v>0</v>
      </c>
      <c r="V59" s="50">
        <f t="shared" si="88"/>
        <v>786543</v>
      </c>
      <c r="W59" s="50">
        <f t="shared" si="88"/>
        <v>156878</v>
      </c>
      <c r="X59" s="50">
        <f t="shared" si="88"/>
        <v>116325</v>
      </c>
      <c r="Y59" s="50">
        <f t="shared" si="88"/>
        <v>22453</v>
      </c>
      <c r="Z59" s="50">
        <f t="shared" si="88"/>
        <v>18100</v>
      </c>
      <c r="AA59" s="50">
        <f t="shared" si="88"/>
        <v>134299</v>
      </c>
      <c r="AB59" s="50">
        <f t="shared" si="88"/>
        <v>46622</v>
      </c>
      <c r="AC59" s="50">
        <f t="shared" si="88"/>
        <v>87677</v>
      </c>
      <c r="AD59" s="50">
        <f t="shared" si="88"/>
        <v>188060</v>
      </c>
      <c r="AE59" s="50">
        <f t="shared" si="88"/>
        <v>186622</v>
      </c>
      <c r="AF59" s="50">
        <f t="shared" si="88"/>
        <v>31520</v>
      </c>
      <c r="AG59" s="50">
        <f t="shared" si="88"/>
        <v>487</v>
      </c>
      <c r="AH59" s="50">
        <f t="shared" si="88"/>
        <v>951</v>
      </c>
      <c r="AI59" s="50">
        <f t="shared" si="88"/>
        <v>23727</v>
      </c>
      <c r="AJ59" s="50">
        <f t="shared" si="88"/>
        <v>0</v>
      </c>
      <c r="AK59" s="50">
        <f t="shared" si="88"/>
        <v>9340</v>
      </c>
      <c r="AL59" s="50">
        <f t="shared" si="88"/>
        <v>8956</v>
      </c>
      <c r="AM59" s="50">
        <f t="shared" si="88"/>
        <v>384</v>
      </c>
      <c r="AN59" s="50">
        <f t="shared" si="88"/>
        <v>53812</v>
      </c>
      <c r="AO59" s="50">
        <f t="shared" si="88"/>
        <v>289578</v>
      </c>
      <c r="AP59" s="50">
        <f t="shared" si="88"/>
        <v>283747</v>
      </c>
      <c r="AQ59" s="50">
        <f t="shared" si="88"/>
        <v>280623</v>
      </c>
      <c r="AR59" s="50">
        <f t="shared" si="88"/>
        <v>3124</v>
      </c>
      <c r="AS59" s="50">
        <f t="shared" si="88"/>
        <v>0</v>
      </c>
      <c r="AT59" s="50">
        <f t="shared" si="88"/>
        <v>766322</v>
      </c>
      <c r="AU59" s="50">
        <f t="shared" si="88"/>
        <v>579451</v>
      </c>
      <c r="AV59" s="50">
        <f t="shared" si="88"/>
        <v>0</v>
      </c>
      <c r="AW59" s="50">
        <f t="shared" si="88"/>
        <v>257517</v>
      </c>
      <c r="AX59" s="50">
        <f t="shared" si="88"/>
        <v>82322</v>
      </c>
      <c r="AY59" s="50">
        <f t="shared" si="88"/>
        <v>239612</v>
      </c>
      <c r="AZ59" s="50">
        <f t="shared" si="88"/>
        <v>0</v>
      </c>
      <c r="BA59" s="50">
        <f t="shared" si="88"/>
        <v>576227</v>
      </c>
      <c r="BB59" s="50">
        <f t="shared" si="88"/>
        <v>186871</v>
      </c>
      <c r="BC59" s="50">
        <f t="shared" si="88"/>
        <v>0</v>
      </c>
      <c r="BD59" s="50">
        <f t="shared" si="88"/>
        <v>0</v>
      </c>
      <c r="BE59" s="50">
        <f t="shared" si="88"/>
        <v>0</v>
      </c>
      <c r="BF59" s="50">
        <f t="shared" si="88"/>
        <v>10763</v>
      </c>
      <c r="BG59" s="50">
        <f t="shared" si="88"/>
        <v>9969</v>
      </c>
      <c r="BH59" s="50">
        <f t="shared" si="88"/>
        <v>794</v>
      </c>
      <c r="BI59" s="50">
        <f t="shared" si="88"/>
        <v>0</v>
      </c>
      <c r="BJ59" s="50">
        <f t="shared" si="88"/>
        <v>0</v>
      </c>
      <c r="BK59" s="50">
        <f t="shared" si="88"/>
        <v>0</v>
      </c>
      <c r="BL59" s="50">
        <f t="shared" si="88"/>
        <v>0</v>
      </c>
      <c r="BM59" s="50">
        <f t="shared" si="88"/>
        <v>0</v>
      </c>
      <c r="BN59" s="50">
        <f t="shared" si="88"/>
        <v>23736</v>
      </c>
      <c r="BO59" s="50">
        <f t="shared" si="88"/>
        <v>13415</v>
      </c>
      <c r="BP59" s="50">
        <f t="shared" si="88"/>
        <v>853</v>
      </c>
      <c r="BQ59" s="50">
        <f t="shared" ref="BQ59:EB59" si="89">SUM(BQ34:BQ58)</f>
        <v>12562</v>
      </c>
      <c r="BR59" s="50">
        <f t="shared" si="89"/>
        <v>5575</v>
      </c>
      <c r="BS59" s="50">
        <f t="shared" si="89"/>
        <v>0</v>
      </c>
      <c r="BT59" s="50">
        <f t="shared" si="89"/>
        <v>80940</v>
      </c>
      <c r="BU59" s="50">
        <f t="shared" si="89"/>
        <v>0</v>
      </c>
      <c r="BV59" s="50">
        <f t="shared" si="89"/>
        <v>0</v>
      </c>
      <c r="BW59" s="50">
        <f t="shared" si="89"/>
        <v>1025</v>
      </c>
      <c r="BX59" s="50">
        <f t="shared" si="89"/>
        <v>525052</v>
      </c>
      <c r="BY59" s="50">
        <f t="shared" si="89"/>
        <v>54909</v>
      </c>
      <c r="BZ59" s="50">
        <f t="shared" si="89"/>
        <v>2728</v>
      </c>
      <c r="CA59" s="50">
        <f t="shared" si="89"/>
        <v>1659</v>
      </c>
      <c r="CB59" s="50">
        <f t="shared" si="89"/>
        <v>23</v>
      </c>
      <c r="CC59" s="50">
        <f t="shared" si="89"/>
        <v>2334</v>
      </c>
      <c r="CD59" s="50">
        <f t="shared" si="89"/>
        <v>204</v>
      </c>
      <c r="CE59" s="50">
        <f t="shared" si="89"/>
        <v>0</v>
      </c>
      <c r="CF59" s="50">
        <f t="shared" si="89"/>
        <v>190</v>
      </c>
      <c r="CG59" s="50">
        <f t="shared" si="89"/>
        <v>0</v>
      </c>
      <c r="CH59" s="50">
        <f t="shared" si="89"/>
        <v>0</v>
      </c>
      <c r="CI59" s="50">
        <f t="shared" si="89"/>
        <v>0</v>
      </c>
      <c r="CJ59" s="50">
        <f t="shared" si="89"/>
        <v>0</v>
      </c>
      <c r="CK59" s="50">
        <f t="shared" si="89"/>
        <v>3</v>
      </c>
      <c r="CL59" s="50">
        <f t="shared" si="89"/>
        <v>12785</v>
      </c>
      <c r="CM59" s="50">
        <f t="shared" si="89"/>
        <v>7809</v>
      </c>
      <c r="CN59" s="50">
        <f t="shared" si="89"/>
        <v>706</v>
      </c>
      <c r="CO59" s="50">
        <f t="shared" si="89"/>
        <v>82</v>
      </c>
      <c r="CP59" s="50">
        <f t="shared" si="89"/>
        <v>7855</v>
      </c>
      <c r="CQ59" s="50">
        <f t="shared" si="89"/>
        <v>1466</v>
      </c>
      <c r="CR59" s="50">
        <f t="shared" si="89"/>
        <v>5</v>
      </c>
      <c r="CS59" s="50">
        <f t="shared" si="89"/>
        <v>1</v>
      </c>
      <c r="CT59" s="50">
        <f t="shared" si="89"/>
        <v>0</v>
      </c>
      <c r="CU59" s="50">
        <f t="shared" si="89"/>
        <v>0</v>
      </c>
      <c r="CV59" s="50">
        <f t="shared" si="89"/>
        <v>56</v>
      </c>
      <c r="CW59" s="50">
        <f t="shared" si="89"/>
        <v>178</v>
      </c>
      <c r="CX59" s="50">
        <f t="shared" si="89"/>
        <v>178</v>
      </c>
      <c r="CY59" s="50">
        <f t="shared" si="89"/>
        <v>2253</v>
      </c>
      <c r="CZ59" s="50">
        <f t="shared" si="89"/>
        <v>80</v>
      </c>
      <c r="DA59" s="50">
        <f t="shared" si="89"/>
        <v>1452</v>
      </c>
      <c r="DB59" s="50">
        <f t="shared" si="89"/>
        <v>0</v>
      </c>
      <c r="DC59" s="50">
        <f t="shared" si="89"/>
        <v>16426</v>
      </c>
      <c r="DD59" s="50">
        <f t="shared" si="89"/>
        <v>33</v>
      </c>
      <c r="DE59" s="50">
        <f t="shared" si="89"/>
        <v>1139</v>
      </c>
      <c r="DF59" s="50">
        <f t="shared" si="89"/>
        <v>876</v>
      </c>
      <c r="DG59" s="50">
        <f t="shared" si="89"/>
        <v>1579</v>
      </c>
      <c r="DH59" s="50">
        <f t="shared" si="89"/>
        <v>1305</v>
      </c>
      <c r="DI59" s="50">
        <f t="shared" si="89"/>
        <v>34</v>
      </c>
      <c r="DJ59" s="50">
        <f t="shared" si="89"/>
        <v>0</v>
      </c>
      <c r="DK59" s="50">
        <f t="shared" si="89"/>
        <v>922</v>
      </c>
      <c r="DL59" s="50">
        <f t="shared" si="89"/>
        <v>16</v>
      </c>
      <c r="DM59" s="50">
        <f t="shared" si="89"/>
        <v>0</v>
      </c>
      <c r="DN59" s="50">
        <f t="shared" si="89"/>
        <v>0</v>
      </c>
      <c r="DO59" s="50">
        <f t="shared" si="89"/>
        <v>0</v>
      </c>
      <c r="DP59" s="50">
        <f t="shared" si="89"/>
        <v>0</v>
      </c>
      <c r="DQ59" s="50">
        <f t="shared" si="89"/>
        <v>54859</v>
      </c>
      <c r="DR59" s="50">
        <f t="shared" si="89"/>
        <v>50</v>
      </c>
      <c r="DS59" s="50">
        <f t="shared" si="89"/>
        <v>54909</v>
      </c>
      <c r="DT59" s="50">
        <f t="shared" si="89"/>
        <v>114</v>
      </c>
      <c r="DU59" s="50">
        <f>SUM(DU34:DU58)</f>
        <v>227788</v>
      </c>
      <c r="DV59" s="50">
        <f t="shared" ref="DV59" si="90">SUM(DV34:DV58)</f>
        <v>26487</v>
      </c>
      <c r="DW59" s="50">
        <f t="shared" si="89"/>
        <v>722</v>
      </c>
      <c r="DX59" s="50">
        <f t="shared" si="89"/>
        <v>0</v>
      </c>
      <c r="DY59" s="50">
        <f t="shared" si="89"/>
        <v>4</v>
      </c>
      <c r="DZ59" s="50">
        <f t="shared" si="89"/>
        <v>580</v>
      </c>
      <c r="EA59" s="50">
        <f t="shared" si="89"/>
        <v>23</v>
      </c>
      <c r="EB59" s="50">
        <f t="shared" si="89"/>
        <v>0</v>
      </c>
      <c r="EC59" s="50">
        <f t="shared" ref="EC59:FL59" si="91">SUM(EC34:EC58)</f>
        <v>155</v>
      </c>
      <c r="ED59" s="50">
        <f t="shared" si="91"/>
        <v>0</v>
      </c>
      <c r="EE59" s="50">
        <f t="shared" si="91"/>
        <v>0</v>
      </c>
      <c r="EF59" s="50">
        <f t="shared" si="91"/>
        <v>0</v>
      </c>
      <c r="EG59" s="50">
        <f t="shared" si="91"/>
        <v>784</v>
      </c>
      <c r="EH59" s="50">
        <f t="shared" si="91"/>
        <v>11908</v>
      </c>
      <c r="EI59" s="50">
        <f t="shared" si="91"/>
        <v>0</v>
      </c>
      <c r="EJ59" s="50">
        <f t="shared" si="91"/>
        <v>3267</v>
      </c>
      <c r="EK59" s="50">
        <f t="shared" si="91"/>
        <v>3438</v>
      </c>
      <c r="EL59" s="50">
        <f t="shared" si="91"/>
        <v>166</v>
      </c>
      <c r="EM59" s="50">
        <f t="shared" si="91"/>
        <v>0</v>
      </c>
      <c r="EN59" s="50">
        <f t="shared" si="91"/>
        <v>1931</v>
      </c>
      <c r="EO59" s="50">
        <f t="shared" si="91"/>
        <v>1931</v>
      </c>
      <c r="EP59" s="50">
        <f t="shared" si="91"/>
        <v>1931</v>
      </c>
      <c r="EQ59" s="50">
        <f t="shared" si="91"/>
        <v>0</v>
      </c>
      <c r="ER59" s="50">
        <f t="shared" si="91"/>
        <v>183</v>
      </c>
      <c r="ES59" s="50">
        <f t="shared" si="91"/>
        <v>120</v>
      </c>
      <c r="ET59" s="50">
        <f t="shared" si="91"/>
        <v>268</v>
      </c>
      <c r="EU59" s="50">
        <f t="shared" si="91"/>
        <v>469</v>
      </c>
      <c r="EV59" s="50">
        <f t="shared" si="91"/>
        <v>63</v>
      </c>
      <c r="EW59" s="50">
        <f t="shared" si="91"/>
        <v>0</v>
      </c>
      <c r="EX59" s="50">
        <f t="shared" si="91"/>
        <v>0</v>
      </c>
      <c r="EY59" s="50">
        <f t="shared" si="91"/>
        <v>630</v>
      </c>
      <c r="EZ59" s="50">
        <f t="shared" si="91"/>
        <v>70</v>
      </c>
      <c r="FA59" s="50">
        <f t="shared" si="91"/>
        <v>74</v>
      </c>
      <c r="FB59" s="50">
        <f t="shared" si="91"/>
        <v>0</v>
      </c>
      <c r="FC59" s="50">
        <f t="shared" si="91"/>
        <v>1074</v>
      </c>
      <c r="FD59" s="50">
        <f t="shared" si="91"/>
        <v>558</v>
      </c>
      <c r="FE59" s="50">
        <f t="shared" si="91"/>
        <v>0</v>
      </c>
      <c r="FF59" s="50">
        <f t="shared" si="91"/>
        <v>0</v>
      </c>
      <c r="FG59" s="50">
        <f t="shared" si="91"/>
        <v>0</v>
      </c>
      <c r="FH59" s="50">
        <f t="shared" si="91"/>
        <v>0</v>
      </c>
      <c r="FI59" s="50">
        <f t="shared" si="91"/>
        <v>0</v>
      </c>
      <c r="FJ59" s="50">
        <f t="shared" si="91"/>
        <v>26487</v>
      </c>
      <c r="FK59" s="50">
        <f t="shared" si="91"/>
        <v>338058.56</v>
      </c>
      <c r="FL59" s="50">
        <f t="shared" si="91"/>
        <v>0</v>
      </c>
      <c r="FM59" s="45"/>
    </row>
    <row r="60" spans="1:169" x14ac:dyDescent="0.35">
      <c r="A60" s="47"/>
      <c r="B60" s="48" t="s">
        <v>234</v>
      </c>
      <c r="C60" s="58"/>
      <c r="D60" s="50">
        <f>D59+D33+D29+D22</f>
        <v>3353766</v>
      </c>
      <c r="E60" s="50">
        <f t="shared" ref="E60:BP60" si="92">E59+E33+E29+E22</f>
        <v>1832483</v>
      </c>
      <c r="F60" s="50">
        <f t="shared" si="92"/>
        <v>400314</v>
      </c>
      <c r="G60" s="50">
        <f t="shared" si="92"/>
        <v>515041</v>
      </c>
      <c r="H60" s="50">
        <f t="shared" si="92"/>
        <v>917128</v>
      </c>
      <c r="I60" s="50">
        <f t="shared" si="92"/>
        <v>0</v>
      </c>
      <c r="J60" s="50">
        <f t="shared" si="92"/>
        <v>857867</v>
      </c>
      <c r="K60" s="50">
        <f t="shared" si="92"/>
        <v>212561</v>
      </c>
      <c r="L60" s="50">
        <f t="shared" si="92"/>
        <v>67247</v>
      </c>
      <c r="M60" s="50">
        <f t="shared" si="92"/>
        <v>578059</v>
      </c>
      <c r="N60" s="50">
        <f t="shared" si="92"/>
        <v>0</v>
      </c>
      <c r="O60" s="50">
        <f t="shared" si="92"/>
        <v>974616</v>
      </c>
      <c r="P60" s="50">
        <f t="shared" si="92"/>
        <v>187753</v>
      </c>
      <c r="Q60" s="50">
        <f t="shared" si="92"/>
        <v>447794</v>
      </c>
      <c r="R60" s="50">
        <f t="shared" si="92"/>
        <v>339069</v>
      </c>
      <c r="S60" s="50">
        <f t="shared" si="92"/>
        <v>0</v>
      </c>
      <c r="T60" s="50">
        <f t="shared" si="92"/>
        <v>0</v>
      </c>
      <c r="U60" s="50">
        <f t="shared" si="92"/>
        <v>17120</v>
      </c>
      <c r="V60" s="50">
        <f t="shared" si="92"/>
        <v>1568869</v>
      </c>
      <c r="W60" s="50">
        <f t="shared" si="92"/>
        <v>305544</v>
      </c>
      <c r="X60" s="50">
        <f t="shared" si="92"/>
        <v>222131</v>
      </c>
      <c r="Y60" s="50">
        <f t="shared" si="92"/>
        <v>44165</v>
      </c>
      <c r="Z60" s="50">
        <f t="shared" si="92"/>
        <v>39248</v>
      </c>
      <c r="AA60" s="50">
        <f t="shared" si="92"/>
        <v>302272</v>
      </c>
      <c r="AB60" s="50">
        <f t="shared" si="92"/>
        <v>100915</v>
      </c>
      <c r="AC60" s="50">
        <f t="shared" si="92"/>
        <v>201357</v>
      </c>
      <c r="AD60" s="50">
        <f t="shared" si="92"/>
        <v>381455</v>
      </c>
      <c r="AE60" s="50">
        <f t="shared" si="92"/>
        <v>378738</v>
      </c>
      <c r="AF60" s="50">
        <f t="shared" si="92"/>
        <v>65083</v>
      </c>
      <c r="AG60" s="50">
        <f t="shared" si="92"/>
        <v>1103</v>
      </c>
      <c r="AH60" s="50">
        <f t="shared" si="92"/>
        <v>1614</v>
      </c>
      <c r="AI60" s="50">
        <f t="shared" si="92"/>
        <v>50066</v>
      </c>
      <c r="AJ60" s="50">
        <f t="shared" si="92"/>
        <v>0</v>
      </c>
      <c r="AK60" s="50">
        <f t="shared" si="92"/>
        <v>53185</v>
      </c>
      <c r="AL60" s="50">
        <f t="shared" si="92"/>
        <v>50848</v>
      </c>
      <c r="AM60" s="50">
        <f t="shared" si="92"/>
        <v>2337</v>
      </c>
      <c r="AN60" s="50">
        <f t="shared" si="92"/>
        <v>101279</v>
      </c>
      <c r="AO60" s="50">
        <f t="shared" si="92"/>
        <v>310362</v>
      </c>
      <c r="AP60" s="50">
        <f t="shared" si="92"/>
        <v>621493</v>
      </c>
      <c r="AQ60" s="50">
        <f t="shared" si="92"/>
        <v>556130</v>
      </c>
      <c r="AR60" s="50">
        <f t="shared" si="92"/>
        <v>49905</v>
      </c>
      <c r="AS60" s="50">
        <f t="shared" si="92"/>
        <v>15458</v>
      </c>
      <c r="AT60" s="50">
        <f t="shared" si="92"/>
        <v>1972369</v>
      </c>
      <c r="AU60" s="50">
        <f t="shared" si="92"/>
        <v>1418945</v>
      </c>
      <c r="AV60" s="50">
        <f t="shared" si="92"/>
        <v>0</v>
      </c>
      <c r="AW60" s="50">
        <f t="shared" si="92"/>
        <v>547493</v>
      </c>
      <c r="AX60" s="50">
        <f t="shared" si="92"/>
        <v>236602</v>
      </c>
      <c r="AY60" s="50">
        <f t="shared" si="92"/>
        <v>618401</v>
      </c>
      <c r="AZ60" s="50">
        <f t="shared" si="92"/>
        <v>16449</v>
      </c>
      <c r="BA60" s="50">
        <f t="shared" si="92"/>
        <v>1273236</v>
      </c>
      <c r="BB60" s="50">
        <f t="shared" si="92"/>
        <v>553424</v>
      </c>
      <c r="BC60" s="50">
        <f t="shared" si="92"/>
        <v>0</v>
      </c>
      <c r="BD60" s="50">
        <f t="shared" si="92"/>
        <v>0</v>
      </c>
      <c r="BE60" s="50">
        <f t="shared" si="92"/>
        <v>0</v>
      </c>
      <c r="BF60" s="50">
        <f t="shared" si="92"/>
        <v>45658</v>
      </c>
      <c r="BG60" s="50">
        <f t="shared" si="92"/>
        <v>37184</v>
      </c>
      <c r="BH60" s="50">
        <f t="shared" si="92"/>
        <v>7948</v>
      </c>
      <c r="BI60" s="50">
        <f t="shared" si="92"/>
        <v>276</v>
      </c>
      <c r="BJ60" s="50">
        <f t="shared" si="92"/>
        <v>250</v>
      </c>
      <c r="BK60" s="50">
        <f>BK59+BK33+BK29+BK22</f>
        <v>2714</v>
      </c>
      <c r="BL60" s="50">
        <f t="shared" si="92"/>
        <v>1912</v>
      </c>
      <c r="BM60" s="50">
        <f t="shared" si="92"/>
        <v>802</v>
      </c>
      <c r="BN60" s="50">
        <f t="shared" si="92"/>
        <v>74029</v>
      </c>
      <c r="BO60" s="50">
        <f t="shared" si="92"/>
        <v>31405</v>
      </c>
      <c r="BP60" s="50">
        <f t="shared" si="92"/>
        <v>2079</v>
      </c>
      <c r="BQ60" s="50">
        <f t="shared" ref="BQ60:EB60" si="93">BQ59+BQ33+BQ29+BQ22</f>
        <v>29326</v>
      </c>
      <c r="BR60" s="50">
        <f t="shared" si="93"/>
        <v>10274</v>
      </c>
      <c r="BS60" s="50">
        <f t="shared" si="93"/>
        <v>0</v>
      </c>
      <c r="BT60" s="50">
        <f t="shared" si="93"/>
        <v>271112</v>
      </c>
      <c r="BU60" s="50">
        <f t="shared" si="93"/>
        <v>0</v>
      </c>
      <c r="BV60" s="50">
        <f t="shared" si="93"/>
        <v>2000</v>
      </c>
      <c r="BW60" s="50">
        <f t="shared" si="93"/>
        <v>3674</v>
      </c>
      <c r="BX60" s="50">
        <f>BX59+BX33+BX29+BX22</f>
        <v>1901171</v>
      </c>
      <c r="BY60" s="50">
        <f t="shared" si="93"/>
        <v>199073</v>
      </c>
      <c r="BZ60" s="50">
        <f t="shared" si="93"/>
        <v>23113</v>
      </c>
      <c r="CA60" s="50">
        <f t="shared" si="93"/>
        <v>16040</v>
      </c>
      <c r="CB60" s="50">
        <f t="shared" si="93"/>
        <v>138</v>
      </c>
      <c r="CC60" s="50">
        <f t="shared" si="93"/>
        <v>5504</v>
      </c>
      <c r="CD60" s="50">
        <f t="shared" si="93"/>
        <v>1023</v>
      </c>
      <c r="CE60" s="50">
        <f t="shared" si="93"/>
        <v>0</v>
      </c>
      <c r="CF60" s="50">
        <f t="shared" si="93"/>
        <v>465</v>
      </c>
      <c r="CG60" s="50">
        <f t="shared" si="93"/>
        <v>71</v>
      </c>
      <c r="CH60" s="50">
        <f t="shared" si="93"/>
        <v>86</v>
      </c>
      <c r="CI60" s="50">
        <f t="shared" si="93"/>
        <v>837</v>
      </c>
      <c r="CJ60" s="50">
        <f t="shared" si="93"/>
        <v>700</v>
      </c>
      <c r="CK60" s="50">
        <f t="shared" si="93"/>
        <v>208</v>
      </c>
      <c r="CL60" s="50">
        <f t="shared" si="93"/>
        <v>20047</v>
      </c>
      <c r="CM60" s="50">
        <f t="shared" si="93"/>
        <v>8574</v>
      </c>
      <c r="CN60" s="50">
        <f t="shared" si="93"/>
        <v>5543</v>
      </c>
      <c r="CO60" s="50">
        <f t="shared" si="93"/>
        <v>1154</v>
      </c>
      <c r="CP60" s="50">
        <f t="shared" si="93"/>
        <v>16053</v>
      </c>
      <c r="CQ60" s="50">
        <f t="shared" si="93"/>
        <v>4421</v>
      </c>
      <c r="CR60" s="50">
        <f t="shared" si="93"/>
        <v>2155</v>
      </c>
      <c r="CS60" s="50">
        <f t="shared" si="93"/>
        <v>810</v>
      </c>
      <c r="CT60" s="50">
        <f t="shared" si="93"/>
        <v>9967</v>
      </c>
      <c r="CU60" s="50">
        <f t="shared" si="93"/>
        <v>5446</v>
      </c>
      <c r="CV60" s="50">
        <f t="shared" si="93"/>
        <v>3919</v>
      </c>
      <c r="CW60" s="50">
        <f t="shared" si="93"/>
        <v>10599</v>
      </c>
      <c r="CX60" s="50">
        <f t="shared" si="93"/>
        <v>703</v>
      </c>
      <c r="CY60" s="50">
        <f t="shared" si="93"/>
        <v>5017</v>
      </c>
      <c r="CZ60" s="50">
        <f t="shared" si="93"/>
        <v>1238</v>
      </c>
      <c r="DA60" s="50">
        <f t="shared" si="93"/>
        <v>5678</v>
      </c>
      <c r="DB60" s="50">
        <f t="shared" si="93"/>
        <v>98</v>
      </c>
      <c r="DC60" s="50">
        <f t="shared" si="93"/>
        <v>37571</v>
      </c>
      <c r="DD60" s="50">
        <f t="shared" si="93"/>
        <v>749</v>
      </c>
      <c r="DE60" s="50">
        <f t="shared" si="93"/>
        <v>6906</v>
      </c>
      <c r="DF60" s="50">
        <f t="shared" si="93"/>
        <v>7810</v>
      </c>
      <c r="DG60" s="50">
        <f t="shared" si="93"/>
        <v>5762</v>
      </c>
      <c r="DH60" s="50">
        <f t="shared" si="93"/>
        <v>6433</v>
      </c>
      <c r="DI60" s="50">
        <f t="shared" si="93"/>
        <v>275</v>
      </c>
      <c r="DJ60" s="50">
        <f t="shared" si="93"/>
        <v>1393</v>
      </c>
      <c r="DK60" s="50">
        <f t="shared" si="93"/>
        <v>4258</v>
      </c>
      <c r="DL60" s="50">
        <f t="shared" si="93"/>
        <v>588</v>
      </c>
      <c r="DM60" s="50">
        <f t="shared" si="93"/>
        <v>5819</v>
      </c>
      <c r="DN60" s="50">
        <f t="shared" si="93"/>
        <v>1572</v>
      </c>
      <c r="DO60" s="50">
        <f t="shared" si="93"/>
        <v>1962</v>
      </c>
      <c r="DP60" s="50">
        <f t="shared" si="93"/>
        <v>0</v>
      </c>
      <c r="DQ60" s="50">
        <f t="shared" si="93"/>
        <v>193284</v>
      </c>
      <c r="DR60" s="50">
        <f t="shared" si="93"/>
        <v>5789</v>
      </c>
      <c r="DS60" s="50">
        <f t="shared" si="93"/>
        <v>193254</v>
      </c>
      <c r="DT60" s="50">
        <f t="shared" si="93"/>
        <v>3353</v>
      </c>
      <c r="DU60" s="50">
        <f t="shared" si="93"/>
        <v>572707</v>
      </c>
      <c r="DV60" s="50">
        <f t="shared" si="93"/>
        <v>65400</v>
      </c>
      <c r="DW60" s="50">
        <f t="shared" si="93"/>
        <v>2652</v>
      </c>
      <c r="DX60" s="50">
        <f t="shared" si="93"/>
        <v>148</v>
      </c>
      <c r="DY60" s="50">
        <f t="shared" si="93"/>
        <v>21</v>
      </c>
      <c r="DZ60" s="50">
        <f t="shared" si="93"/>
        <v>2006</v>
      </c>
      <c r="EA60" s="50">
        <f t="shared" si="93"/>
        <v>27</v>
      </c>
      <c r="EB60" s="50">
        <f t="shared" si="93"/>
        <v>0</v>
      </c>
      <c r="EC60" s="50">
        <f t="shared" ref="EC60:FL60" si="94">EC59+EC33+EC29+EC22</f>
        <v>173</v>
      </c>
      <c r="ED60" s="50">
        <f t="shared" si="94"/>
        <v>17</v>
      </c>
      <c r="EE60" s="50">
        <f t="shared" si="94"/>
        <v>5</v>
      </c>
      <c r="EF60" s="50">
        <f t="shared" si="94"/>
        <v>87</v>
      </c>
      <c r="EG60" s="50">
        <f t="shared" si="94"/>
        <v>787</v>
      </c>
      <c r="EH60" s="50">
        <f t="shared" si="94"/>
        <v>24183</v>
      </c>
      <c r="EI60" s="50">
        <f t="shared" si="94"/>
        <v>0</v>
      </c>
      <c r="EJ60" s="50">
        <f t="shared" si="94"/>
        <v>6296</v>
      </c>
      <c r="EK60" s="50">
        <f t="shared" si="94"/>
        <v>6515</v>
      </c>
      <c r="EL60" s="50">
        <f t="shared" si="94"/>
        <v>234</v>
      </c>
      <c r="EM60" s="50">
        <f t="shared" si="94"/>
        <v>36</v>
      </c>
      <c r="EN60" s="50">
        <f t="shared" si="94"/>
        <v>12287</v>
      </c>
      <c r="EO60" s="50">
        <f t="shared" si="94"/>
        <v>12287</v>
      </c>
      <c r="EP60" s="50">
        <f t="shared" si="94"/>
        <v>11561</v>
      </c>
      <c r="EQ60" s="50">
        <f t="shared" si="94"/>
        <v>0</v>
      </c>
      <c r="ER60" s="50">
        <f t="shared" si="94"/>
        <v>253</v>
      </c>
      <c r="ES60" s="50">
        <f t="shared" si="94"/>
        <v>3576</v>
      </c>
      <c r="ET60" s="50">
        <f t="shared" si="94"/>
        <v>289</v>
      </c>
      <c r="EU60" s="50">
        <f t="shared" si="94"/>
        <v>708</v>
      </c>
      <c r="EV60" s="50">
        <f t="shared" si="94"/>
        <v>77</v>
      </c>
      <c r="EW60" s="50">
        <f t="shared" si="94"/>
        <v>26</v>
      </c>
      <c r="EX60" s="50">
        <f t="shared" si="94"/>
        <v>0</v>
      </c>
      <c r="EY60" s="50">
        <f t="shared" si="94"/>
        <v>1127</v>
      </c>
      <c r="EZ60" s="50">
        <f t="shared" si="94"/>
        <v>213</v>
      </c>
      <c r="FA60" s="50">
        <f t="shared" si="94"/>
        <v>184</v>
      </c>
      <c r="FB60" s="50">
        <f t="shared" si="94"/>
        <v>0</v>
      </c>
      <c r="FC60" s="50">
        <f t="shared" si="94"/>
        <v>1903</v>
      </c>
      <c r="FD60" s="50">
        <f t="shared" si="94"/>
        <v>917</v>
      </c>
      <c r="FE60" s="50">
        <f t="shared" si="94"/>
        <v>837</v>
      </c>
      <c r="FF60" s="50">
        <f t="shared" si="94"/>
        <v>36</v>
      </c>
      <c r="FG60" s="50">
        <f t="shared" si="94"/>
        <v>0</v>
      </c>
      <c r="FH60" s="50">
        <f t="shared" si="94"/>
        <v>0</v>
      </c>
      <c r="FI60" s="50">
        <f t="shared" si="94"/>
        <v>36</v>
      </c>
      <c r="FJ60" s="50">
        <f t="shared" si="94"/>
        <v>64563</v>
      </c>
      <c r="FK60" s="50">
        <f t="shared" si="94"/>
        <v>338058.56</v>
      </c>
      <c r="FL60" s="50">
        <f t="shared" si="94"/>
        <v>0</v>
      </c>
      <c r="FM60" s="45"/>
    </row>
    <row r="61" spans="1:169" ht="36.75" customHeight="1" x14ac:dyDescent="0.35">
      <c r="A61" s="32">
        <f>A58+1</f>
        <v>40</v>
      </c>
      <c r="B61" s="33" t="s">
        <v>235</v>
      </c>
      <c r="C61" s="59">
        <v>180</v>
      </c>
      <c r="D61" s="35">
        <f>E61+S61+T61+U61+AA61+AD61+AI61+AJ61+AK61+AN61+AO61+W61</f>
        <v>0</v>
      </c>
      <c r="E61" s="36">
        <f t="shared" si="5"/>
        <v>0</v>
      </c>
      <c r="F61" s="37">
        <f t="shared" si="6"/>
        <v>0</v>
      </c>
      <c r="G61" s="37">
        <f t="shared" si="6"/>
        <v>0</v>
      </c>
      <c r="H61" s="37">
        <f t="shared" si="6"/>
        <v>0</v>
      </c>
      <c r="I61" s="37">
        <f t="shared" si="7"/>
        <v>0</v>
      </c>
      <c r="J61" s="36">
        <f t="shared" si="8"/>
        <v>0</v>
      </c>
      <c r="K61" s="37">
        <v>0</v>
      </c>
      <c r="L61" s="37">
        <v>0</v>
      </c>
      <c r="M61" s="37">
        <v>0</v>
      </c>
      <c r="N61" s="37">
        <v>0</v>
      </c>
      <c r="O61" s="36">
        <f t="shared" si="9"/>
        <v>0</v>
      </c>
      <c r="P61" s="37">
        <v>0</v>
      </c>
      <c r="Q61" s="37">
        <v>0</v>
      </c>
      <c r="R61" s="37"/>
      <c r="S61" s="37"/>
      <c r="T61" s="37"/>
      <c r="U61" s="37">
        <f>[4]Итого!U55</f>
        <v>0</v>
      </c>
      <c r="V61" s="37"/>
      <c r="W61" s="36">
        <f>X61+Y61+Z61</f>
        <v>0</v>
      </c>
      <c r="X61" s="37">
        <v>0</v>
      </c>
      <c r="Y61" s="37">
        <v>0</v>
      </c>
      <c r="Z61" s="37">
        <v>0</v>
      </c>
      <c r="AA61" s="36">
        <f>AB61+AC61</f>
        <v>0</v>
      </c>
      <c r="AB61" s="37">
        <v>0</v>
      </c>
      <c r="AC61" s="37">
        <v>0</v>
      </c>
      <c r="AD61" s="36">
        <f>AE61+AG61+AH61</f>
        <v>0</v>
      </c>
      <c r="AE61" s="37">
        <v>0</v>
      </c>
      <c r="AF61" s="37">
        <v>0</v>
      </c>
      <c r="AG61" s="37">
        <v>0</v>
      </c>
      <c r="AH61" s="37">
        <v>0</v>
      </c>
      <c r="AI61" s="37">
        <f>'[1]Дисп ВН_2 этап_2022 год'!M51</f>
        <v>0</v>
      </c>
      <c r="AJ61" s="37"/>
      <c r="AK61" s="36">
        <f t="shared" si="13"/>
        <v>0</v>
      </c>
      <c r="AL61" s="37">
        <v>0</v>
      </c>
      <c r="AM61" s="37">
        <v>0</v>
      </c>
      <c r="AN61" s="37">
        <v>0</v>
      </c>
      <c r="AO61" s="37">
        <v>0</v>
      </c>
      <c r="AP61" s="38">
        <f t="shared" si="14"/>
        <v>0</v>
      </c>
      <c r="AQ61" s="37"/>
      <c r="AR61" s="37">
        <v>0</v>
      </c>
      <c r="AS61" s="37">
        <v>0</v>
      </c>
      <c r="AT61" s="38">
        <f t="shared" ref="AT61" si="95">AU61+BB61+BC61</f>
        <v>0</v>
      </c>
      <c r="AU61" s="36">
        <f>SUM(AW61:AZ61)</f>
        <v>0</v>
      </c>
      <c r="AV61" s="36">
        <v>0</v>
      </c>
      <c r="AW61" s="37">
        <v>0</v>
      </c>
      <c r="AX61" s="37">
        <v>0</v>
      </c>
      <c r="AY61" s="37">
        <v>0</v>
      </c>
      <c r="AZ61" s="37">
        <v>0</v>
      </c>
      <c r="BA61" s="37">
        <v>0</v>
      </c>
      <c r="BB61" s="37">
        <v>0</v>
      </c>
      <c r="BC61" s="40">
        <f t="shared" si="16"/>
        <v>0</v>
      </c>
      <c r="BD61" s="37">
        <v>0</v>
      </c>
      <c r="BE61" s="37">
        <v>0</v>
      </c>
      <c r="BF61" s="41">
        <f t="shared" si="17"/>
        <v>0</v>
      </c>
      <c r="BG61" s="37">
        <v>0</v>
      </c>
      <c r="BH61" s="37">
        <v>0</v>
      </c>
      <c r="BI61" s="37">
        <v>0</v>
      </c>
      <c r="BJ61" s="37">
        <v>0</v>
      </c>
      <c r="BK61" s="41">
        <f t="shared" si="18"/>
        <v>0</v>
      </c>
      <c r="BL61" s="37">
        <v>0</v>
      </c>
      <c r="BM61" s="37">
        <v>0</v>
      </c>
      <c r="BN61" s="37">
        <v>0</v>
      </c>
      <c r="BO61" s="41">
        <f t="shared" si="19"/>
        <v>0</v>
      </c>
      <c r="BP61" s="37">
        <f>'[2]Эндоскопия_расчет (V+расх)'!D49</f>
        <v>0</v>
      </c>
      <c r="BQ61" s="37">
        <f>'[2]Эндоскопия_расчет (V+расх)'!C49-BP61</f>
        <v>0</v>
      </c>
      <c r="BR61" s="37"/>
      <c r="BS61" s="37"/>
      <c r="BT61" s="37">
        <v>0</v>
      </c>
      <c r="BU61" s="37"/>
      <c r="BV61" s="37"/>
      <c r="BW61" s="37"/>
      <c r="BX61" s="35">
        <f t="shared" si="20"/>
        <v>0</v>
      </c>
      <c r="BY61" s="38">
        <f>SUM(BZ61:DO61)-CA61-CE61-CU61-DN61-CM61</f>
        <v>0</v>
      </c>
      <c r="BZ61" s="37">
        <v>0</v>
      </c>
      <c r="CA61" s="37">
        <v>0</v>
      </c>
      <c r="CB61" s="37">
        <v>0</v>
      </c>
      <c r="CC61" s="37">
        <v>0</v>
      </c>
      <c r="CD61" s="42">
        <v>0</v>
      </c>
      <c r="CE61" s="37"/>
      <c r="CF61" s="37">
        <v>0</v>
      </c>
      <c r="CG61" s="37">
        <v>0</v>
      </c>
      <c r="CH61" s="37">
        <v>0</v>
      </c>
      <c r="CI61" s="37">
        <v>0</v>
      </c>
      <c r="CJ61" s="37">
        <v>0</v>
      </c>
      <c r="CK61" s="37">
        <v>0</v>
      </c>
      <c r="CL61" s="37">
        <v>0</v>
      </c>
      <c r="CM61" s="37">
        <v>0</v>
      </c>
      <c r="CN61" s="37">
        <v>0</v>
      </c>
      <c r="CO61" s="37">
        <v>0</v>
      </c>
      <c r="CP61" s="37">
        <v>0</v>
      </c>
      <c r="CQ61" s="37">
        <v>0</v>
      </c>
      <c r="CR61" s="37">
        <v>0</v>
      </c>
      <c r="CS61" s="37">
        <v>0</v>
      </c>
      <c r="CT61" s="37">
        <v>0</v>
      </c>
      <c r="CU61" s="37"/>
      <c r="CV61" s="37">
        <v>0</v>
      </c>
      <c r="CW61" s="37">
        <v>0</v>
      </c>
      <c r="CX61" s="37">
        <v>0</v>
      </c>
      <c r="CY61" s="37">
        <v>0</v>
      </c>
      <c r="CZ61" s="37">
        <v>0</v>
      </c>
      <c r="DA61" s="37">
        <v>0</v>
      </c>
      <c r="DB61" s="37">
        <v>0</v>
      </c>
      <c r="DC61" s="37">
        <v>0</v>
      </c>
      <c r="DD61" s="37">
        <v>0</v>
      </c>
      <c r="DE61" s="37">
        <v>0</v>
      </c>
      <c r="DF61" s="37">
        <v>0</v>
      </c>
      <c r="DG61" s="37">
        <v>0</v>
      </c>
      <c r="DH61" s="37">
        <v>0</v>
      </c>
      <c r="DI61" s="37">
        <v>0</v>
      </c>
      <c r="DJ61" s="37">
        <v>0</v>
      </c>
      <c r="DK61" s="37">
        <v>0</v>
      </c>
      <c r="DL61" s="37">
        <v>0</v>
      </c>
      <c r="DM61" s="37">
        <v>0</v>
      </c>
      <c r="DN61" s="37"/>
      <c r="DO61" s="37">
        <v>0</v>
      </c>
      <c r="DP61" s="37"/>
      <c r="DQ61" s="43">
        <f>BY61-DR61</f>
        <v>0</v>
      </c>
      <c r="DR61" s="43"/>
      <c r="DS61" s="43">
        <f>BY61-DM61</f>
        <v>0</v>
      </c>
      <c r="DT61" s="37"/>
      <c r="DU61" s="35">
        <f>ROUND(DX61*DV$5+(DW61-DX61)*DU$5+DY61*DU$5+DZ61*DU$5+EA61*DU$5+EC61*DU$5+ED61*DU$5+EE61*DU$5+EF61*DU$5+EG61*DU$5+EH61*DU$5+EI61*DU$5+EJ61*DU$5+EK61*DU$5+(EL61-EM61)*DU$5+EN61*DU$5+ER61*DU$5+ES61*DU$5+ET61*DU$5+EU61*DU$5+EV61*DU$5+EW61*DU$5+EX61*DU$5+EY61*DU$5+EZ61*DU$5+FA61*DU$5+FB61*DU$5+FC61*DU$5+FD61*DU$5+FE61*FE$5+FG61*FG$5+FH61*FH$5+FI61*FI$5,0)</f>
        <v>4488</v>
      </c>
      <c r="DV61" s="38">
        <f>SUM(DW61:FE61)-DX61-EB61-EM61-EO61-EP61-EQ61</f>
        <v>272</v>
      </c>
      <c r="DW61" s="36">
        <v>0</v>
      </c>
      <c r="DX61" s="37">
        <v>0</v>
      </c>
      <c r="DY61" s="37">
        <v>0</v>
      </c>
      <c r="DZ61" s="37">
        <v>0</v>
      </c>
      <c r="EA61" s="36">
        <v>0</v>
      </c>
      <c r="EB61" s="37"/>
      <c r="EC61" s="37">
        <v>0</v>
      </c>
      <c r="ED61" s="37">
        <v>0</v>
      </c>
      <c r="EE61" s="37">
        <v>0</v>
      </c>
      <c r="EF61" s="37">
        <v>0</v>
      </c>
      <c r="EG61" s="37">
        <v>0</v>
      </c>
      <c r="EH61" s="37">
        <v>0</v>
      </c>
      <c r="EI61" s="37">
        <v>0</v>
      </c>
      <c r="EJ61" s="37">
        <v>0</v>
      </c>
      <c r="EK61" s="37">
        <v>0</v>
      </c>
      <c r="EL61" s="36">
        <v>0</v>
      </c>
      <c r="EM61" s="37">
        <v>0</v>
      </c>
      <c r="EN61" s="36">
        <v>0</v>
      </c>
      <c r="EO61" s="37">
        <v>0</v>
      </c>
      <c r="EP61" s="37">
        <v>0</v>
      </c>
      <c r="EQ61" s="37">
        <v>0</v>
      </c>
      <c r="ER61" s="37">
        <v>0</v>
      </c>
      <c r="ES61" s="37">
        <v>0</v>
      </c>
      <c r="ET61" s="37">
        <v>0</v>
      </c>
      <c r="EU61" s="37">
        <v>0</v>
      </c>
      <c r="EV61" s="37">
        <v>0</v>
      </c>
      <c r="EW61" s="37">
        <v>0</v>
      </c>
      <c r="EX61" s="37">
        <v>0</v>
      </c>
      <c r="EY61" s="37">
        <v>0</v>
      </c>
      <c r="EZ61" s="37">
        <v>0</v>
      </c>
      <c r="FA61" s="37">
        <v>0</v>
      </c>
      <c r="FB61" s="37">
        <v>0</v>
      </c>
      <c r="FC61" s="37">
        <v>0</v>
      </c>
      <c r="FD61" s="37">
        <v>0</v>
      </c>
      <c r="FE61" s="37">
        <v>272</v>
      </c>
      <c r="FF61" s="44">
        <f>SUM(FG61:FI61)</f>
        <v>0</v>
      </c>
      <c r="FG61" s="37">
        <v>0</v>
      </c>
      <c r="FH61" s="37">
        <v>0</v>
      </c>
      <c r="FI61" s="37">
        <v>0</v>
      </c>
      <c r="FJ61" s="35">
        <f>DV61-FE61</f>
        <v>0</v>
      </c>
      <c r="FK61" s="37"/>
      <c r="FL61" s="37"/>
      <c r="FM61" s="45"/>
    </row>
    <row r="62" spans="1:169" ht="41.25" x14ac:dyDescent="0.35">
      <c r="A62" s="47"/>
      <c r="B62" s="48" t="s">
        <v>236</v>
      </c>
      <c r="C62" s="53"/>
      <c r="D62" s="50">
        <f>D61</f>
        <v>0</v>
      </c>
      <c r="E62" s="50">
        <f t="shared" ref="E62:BT62" si="96">E61</f>
        <v>0</v>
      </c>
      <c r="F62" s="50">
        <f t="shared" si="96"/>
        <v>0</v>
      </c>
      <c r="G62" s="50">
        <f t="shared" si="96"/>
        <v>0</v>
      </c>
      <c r="H62" s="50">
        <f t="shared" si="96"/>
        <v>0</v>
      </c>
      <c r="I62" s="50">
        <f t="shared" si="96"/>
        <v>0</v>
      </c>
      <c r="J62" s="50">
        <f t="shared" si="96"/>
        <v>0</v>
      </c>
      <c r="K62" s="50">
        <f t="shared" si="96"/>
        <v>0</v>
      </c>
      <c r="L62" s="50">
        <f t="shared" si="96"/>
        <v>0</v>
      </c>
      <c r="M62" s="50">
        <f t="shared" si="96"/>
        <v>0</v>
      </c>
      <c r="N62" s="50">
        <f t="shared" si="96"/>
        <v>0</v>
      </c>
      <c r="O62" s="50">
        <f t="shared" si="96"/>
        <v>0</v>
      </c>
      <c r="P62" s="50">
        <f t="shared" si="96"/>
        <v>0</v>
      </c>
      <c r="Q62" s="50">
        <f t="shared" si="96"/>
        <v>0</v>
      </c>
      <c r="R62" s="50">
        <f t="shared" si="96"/>
        <v>0</v>
      </c>
      <c r="S62" s="50">
        <f t="shared" si="96"/>
        <v>0</v>
      </c>
      <c r="T62" s="50">
        <f t="shared" si="96"/>
        <v>0</v>
      </c>
      <c r="U62" s="50">
        <f t="shared" si="96"/>
        <v>0</v>
      </c>
      <c r="V62" s="50">
        <f t="shared" si="96"/>
        <v>0</v>
      </c>
      <c r="W62" s="50">
        <f t="shared" si="96"/>
        <v>0</v>
      </c>
      <c r="X62" s="50">
        <f t="shared" si="96"/>
        <v>0</v>
      </c>
      <c r="Y62" s="50">
        <f t="shared" si="96"/>
        <v>0</v>
      </c>
      <c r="Z62" s="50">
        <f t="shared" si="96"/>
        <v>0</v>
      </c>
      <c r="AA62" s="50">
        <f t="shared" si="96"/>
        <v>0</v>
      </c>
      <c r="AB62" s="50">
        <f t="shared" si="96"/>
        <v>0</v>
      </c>
      <c r="AC62" s="50">
        <f t="shared" si="96"/>
        <v>0</v>
      </c>
      <c r="AD62" s="50">
        <f t="shared" si="96"/>
        <v>0</v>
      </c>
      <c r="AE62" s="50">
        <f t="shared" si="96"/>
        <v>0</v>
      </c>
      <c r="AF62" s="50">
        <f t="shared" si="96"/>
        <v>0</v>
      </c>
      <c r="AG62" s="50">
        <f t="shared" si="96"/>
        <v>0</v>
      </c>
      <c r="AH62" s="50">
        <f t="shared" si="96"/>
        <v>0</v>
      </c>
      <c r="AI62" s="50">
        <f t="shared" si="96"/>
        <v>0</v>
      </c>
      <c r="AJ62" s="50">
        <f t="shared" si="96"/>
        <v>0</v>
      </c>
      <c r="AK62" s="50">
        <f t="shared" si="96"/>
        <v>0</v>
      </c>
      <c r="AL62" s="50">
        <f t="shared" si="96"/>
        <v>0</v>
      </c>
      <c r="AM62" s="50">
        <f t="shared" si="96"/>
        <v>0</v>
      </c>
      <c r="AN62" s="50">
        <f t="shared" si="96"/>
        <v>0</v>
      </c>
      <c r="AO62" s="50">
        <f t="shared" si="96"/>
        <v>0</v>
      </c>
      <c r="AP62" s="50">
        <f t="shared" si="96"/>
        <v>0</v>
      </c>
      <c r="AQ62" s="50">
        <f t="shared" si="96"/>
        <v>0</v>
      </c>
      <c r="AR62" s="50">
        <f t="shared" si="96"/>
        <v>0</v>
      </c>
      <c r="AS62" s="50">
        <f t="shared" si="96"/>
        <v>0</v>
      </c>
      <c r="AT62" s="50">
        <f t="shared" si="96"/>
        <v>0</v>
      </c>
      <c r="AU62" s="50">
        <f t="shared" si="96"/>
        <v>0</v>
      </c>
      <c r="AV62" s="50">
        <v>0</v>
      </c>
      <c r="AW62" s="50">
        <f t="shared" si="96"/>
        <v>0</v>
      </c>
      <c r="AX62" s="50">
        <f t="shared" si="96"/>
        <v>0</v>
      </c>
      <c r="AY62" s="50">
        <f t="shared" si="96"/>
        <v>0</v>
      </c>
      <c r="AZ62" s="50">
        <f t="shared" si="96"/>
        <v>0</v>
      </c>
      <c r="BA62" s="50">
        <f t="shared" si="96"/>
        <v>0</v>
      </c>
      <c r="BB62" s="50">
        <f t="shared" si="96"/>
        <v>0</v>
      </c>
      <c r="BC62" s="50">
        <f t="shared" si="96"/>
        <v>0</v>
      </c>
      <c r="BD62" s="50">
        <f t="shared" si="96"/>
        <v>0</v>
      </c>
      <c r="BE62" s="50">
        <f t="shared" si="96"/>
        <v>0</v>
      </c>
      <c r="BF62" s="50">
        <f t="shared" si="96"/>
        <v>0</v>
      </c>
      <c r="BG62" s="50">
        <f t="shared" si="96"/>
        <v>0</v>
      </c>
      <c r="BH62" s="50">
        <f t="shared" si="96"/>
        <v>0</v>
      </c>
      <c r="BI62" s="50">
        <f t="shared" si="96"/>
        <v>0</v>
      </c>
      <c r="BJ62" s="50">
        <f t="shared" si="96"/>
        <v>0</v>
      </c>
      <c r="BK62" s="50">
        <f t="shared" si="96"/>
        <v>0</v>
      </c>
      <c r="BL62" s="50">
        <f t="shared" si="96"/>
        <v>0</v>
      </c>
      <c r="BM62" s="50">
        <f t="shared" si="96"/>
        <v>0</v>
      </c>
      <c r="BN62" s="50">
        <f t="shared" si="96"/>
        <v>0</v>
      </c>
      <c r="BO62" s="50">
        <f t="shared" si="96"/>
        <v>0</v>
      </c>
      <c r="BP62" s="50">
        <f t="shared" si="96"/>
        <v>0</v>
      </c>
      <c r="BQ62" s="50">
        <f t="shared" si="96"/>
        <v>0</v>
      </c>
      <c r="BR62" s="50">
        <f t="shared" si="96"/>
        <v>0</v>
      </c>
      <c r="BS62" s="50">
        <f t="shared" si="96"/>
        <v>0</v>
      </c>
      <c r="BT62" s="50">
        <f t="shared" si="96"/>
        <v>0</v>
      </c>
      <c r="BU62" s="50">
        <f t="shared" ref="BU62:EG62" si="97">BU61</f>
        <v>0</v>
      </c>
      <c r="BV62" s="50">
        <f t="shared" si="97"/>
        <v>0</v>
      </c>
      <c r="BW62" s="50">
        <f t="shared" si="97"/>
        <v>0</v>
      </c>
      <c r="BX62" s="50">
        <f>BX61</f>
        <v>0</v>
      </c>
      <c r="BY62" s="50">
        <f t="shared" si="97"/>
        <v>0</v>
      </c>
      <c r="BZ62" s="50">
        <f t="shared" si="97"/>
        <v>0</v>
      </c>
      <c r="CA62" s="50">
        <f t="shared" si="97"/>
        <v>0</v>
      </c>
      <c r="CB62" s="50">
        <f t="shared" si="97"/>
        <v>0</v>
      </c>
      <c r="CC62" s="50">
        <f t="shared" si="97"/>
        <v>0</v>
      </c>
      <c r="CD62" s="50">
        <f t="shared" si="97"/>
        <v>0</v>
      </c>
      <c r="CE62" s="50">
        <f t="shared" si="97"/>
        <v>0</v>
      </c>
      <c r="CF62" s="50">
        <f t="shared" si="97"/>
        <v>0</v>
      </c>
      <c r="CG62" s="50">
        <f t="shared" si="97"/>
        <v>0</v>
      </c>
      <c r="CH62" s="50">
        <f t="shared" si="97"/>
        <v>0</v>
      </c>
      <c r="CI62" s="50">
        <f t="shared" si="97"/>
        <v>0</v>
      </c>
      <c r="CJ62" s="50">
        <f t="shared" si="97"/>
        <v>0</v>
      </c>
      <c r="CK62" s="50">
        <f t="shared" si="97"/>
        <v>0</v>
      </c>
      <c r="CL62" s="50">
        <f t="shared" si="97"/>
        <v>0</v>
      </c>
      <c r="CM62" s="50">
        <f t="shared" si="97"/>
        <v>0</v>
      </c>
      <c r="CN62" s="50">
        <f t="shared" si="97"/>
        <v>0</v>
      </c>
      <c r="CO62" s="50">
        <f t="shared" si="97"/>
        <v>0</v>
      </c>
      <c r="CP62" s="50">
        <f t="shared" si="97"/>
        <v>0</v>
      </c>
      <c r="CQ62" s="50">
        <f t="shared" si="97"/>
        <v>0</v>
      </c>
      <c r="CR62" s="50">
        <f t="shared" si="97"/>
        <v>0</v>
      </c>
      <c r="CS62" s="50">
        <f t="shared" si="97"/>
        <v>0</v>
      </c>
      <c r="CT62" s="50">
        <f t="shared" si="97"/>
        <v>0</v>
      </c>
      <c r="CU62" s="50">
        <f t="shared" si="97"/>
        <v>0</v>
      </c>
      <c r="CV62" s="50">
        <f t="shared" si="97"/>
        <v>0</v>
      </c>
      <c r="CW62" s="50">
        <f t="shared" si="97"/>
        <v>0</v>
      </c>
      <c r="CX62" s="50">
        <f t="shared" si="97"/>
        <v>0</v>
      </c>
      <c r="CY62" s="50">
        <f t="shared" si="97"/>
        <v>0</v>
      </c>
      <c r="CZ62" s="50">
        <f t="shared" si="97"/>
        <v>0</v>
      </c>
      <c r="DA62" s="50">
        <f t="shared" si="97"/>
        <v>0</v>
      </c>
      <c r="DB62" s="50">
        <f t="shared" si="97"/>
        <v>0</v>
      </c>
      <c r="DC62" s="50">
        <f t="shared" si="97"/>
        <v>0</v>
      </c>
      <c r="DD62" s="50">
        <f t="shared" si="97"/>
        <v>0</v>
      </c>
      <c r="DE62" s="50">
        <f t="shared" si="97"/>
        <v>0</v>
      </c>
      <c r="DF62" s="50">
        <f t="shared" si="97"/>
        <v>0</v>
      </c>
      <c r="DG62" s="50">
        <f t="shared" si="97"/>
        <v>0</v>
      </c>
      <c r="DH62" s="50">
        <f t="shared" si="97"/>
        <v>0</v>
      </c>
      <c r="DI62" s="50">
        <f t="shared" si="97"/>
        <v>0</v>
      </c>
      <c r="DJ62" s="50">
        <f t="shared" si="97"/>
        <v>0</v>
      </c>
      <c r="DK62" s="50">
        <f t="shared" si="97"/>
        <v>0</v>
      </c>
      <c r="DL62" s="50">
        <f t="shared" si="97"/>
        <v>0</v>
      </c>
      <c r="DM62" s="50">
        <f t="shared" si="97"/>
        <v>0</v>
      </c>
      <c r="DN62" s="50">
        <f t="shared" si="97"/>
        <v>0</v>
      </c>
      <c r="DO62" s="50">
        <f t="shared" si="97"/>
        <v>0</v>
      </c>
      <c r="DP62" s="50">
        <f t="shared" si="97"/>
        <v>0</v>
      </c>
      <c r="DQ62" s="50">
        <f t="shared" si="97"/>
        <v>0</v>
      </c>
      <c r="DR62" s="50">
        <f t="shared" si="97"/>
        <v>0</v>
      </c>
      <c r="DS62" s="50">
        <f t="shared" si="97"/>
        <v>0</v>
      </c>
      <c r="DT62" s="50">
        <f t="shared" si="97"/>
        <v>0</v>
      </c>
      <c r="DU62" s="50">
        <f>DU61</f>
        <v>4488</v>
      </c>
      <c r="DV62" s="50">
        <f t="shared" ref="DV62" si="98">DV61</f>
        <v>272</v>
      </c>
      <c r="DW62" s="50">
        <f t="shared" si="97"/>
        <v>0</v>
      </c>
      <c r="DX62" s="50">
        <f t="shared" si="97"/>
        <v>0</v>
      </c>
      <c r="DY62" s="50">
        <f t="shared" si="97"/>
        <v>0</v>
      </c>
      <c r="DZ62" s="50">
        <f t="shared" si="97"/>
        <v>0</v>
      </c>
      <c r="EA62" s="50">
        <f t="shared" si="97"/>
        <v>0</v>
      </c>
      <c r="EB62" s="50">
        <f t="shared" si="97"/>
        <v>0</v>
      </c>
      <c r="EC62" s="50">
        <f t="shared" si="97"/>
        <v>0</v>
      </c>
      <c r="ED62" s="50">
        <f t="shared" si="97"/>
        <v>0</v>
      </c>
      <c r="EE62" s="50">
        <f t="shared" si="97"/>
        <v>0</v>
      </c>
      <c r="EF62" s="50">
        <f t="shared" si="97"/>
        <v>0</v>
      </c>
      <c r="EG62" s="50">
        <f t="shared" si="97"/>
        <v>0</v>
      </c>
      <c r="EH62" s="50">
        <f t="shared" ref="EH62:FL62" si="99">EH61</f>
        <v>0</v>
      </c>
      <c r="EI62" s="50">
        <f t="shared" si="99"/>
        <v>0</v>
      </c>
      <c r="EJ62" s="50">
        <f t="shared" si="99"/>
        <v>0</v>
      </c>
      <c r="EK62" s="50">
        <f t="shared" si="99"/>
        <v>0</v>
      </c>
      <c r="EL62" s="50">
        <f t="shared" si="99"/>
        <v>0</v>
      </c>
      <c r="EM62" s="50">
        <f t="shared" si="99"/>
        <v>0</v>
      </c>
      <c r="EN62" s="50">
        <f t="shared" si="99"/>
        <v>0</v>
      </c>
      <c r="EO62" s="50">
        <f t="shared" si="99"/>
        <v>0</v>
      </c>
      <c r="EP62" s="50">
        <f t="shared" si="99"/>
        <v>0</v>
      </c>
      <c r="EQ62" s="50">
        <f t="shared" si="99"/>
        <v>0</v>
      </c>
      <c r="ER62" s="50">
        <f t="shared" si="99"/>
        <v>0</v>
      </c>
      <c r="ES62" s="50">
        <f t="shared" si="99"/>
        <v>0</v>
      </c>
      <c r="ET62" s="50">
        <f t="shared" si="99"/>
        <v>0</v>
      </c>
      <c r="EU62" s="50">
        <f t="shared" si="99"/>
        <v>0</v>
      </c>
      <c r="EV62" s="50">
        <f t="shared" si="99"/>
        <v>0</v>
      </c>
      <c r="EW62" s="50">
        <f t="shared" si="99"/>
        <v>0</v>
      </c>
      <c r="EX62" s="50">
        <f t="shared" si="99"/>
        <v>0</v>
      </c>
      <c r="EY62" s="50">
        <f t="shared" si="99"/>
        <v>0</v>
      </c>
      <c r="EZ62" s="50">
        <f t="shared" si="99"/>
        <v>0</v>
      </c>
      <c r="FA62" s="50">
        <f t="shared" si="99"/>
        <v>0</v>
      </c>
      <c r="FB62" s="50">
        <f t="shared" si="99"/>
        <v>0</v>
      </c>
      <c r="FC62" s="50">
        <f t="shared" si="99"/>
        <v>0</v>
      </c>
      <c r="FD62" s="50">
        <f t="shared" si="99"/>
        <v>0</v>
      </c>
      <c r="FE62" s="50">
        <f t="shared" si="99"/>
        <v>272</v>
      </c>
      <c r="FF62" s="50">
        <f t="shared" si="99"/>
        <v>0</v>
      </c>
      <c r="FG62" s="50">
        <f t="shared" si="99"/>
        <v>0</v>
      </c>
      <c r="FH62" s="50">
        <f t="shared" si="99"/>
        <v>0</v>
      </c>
      <c r="FI62" s="50">
        <f t="shared" si="99"/>
        <v>0</v>
      </c>
      <c r="FJ62" s="50">
        <f t="shared" si="99"/>
        <v>0</v>
      </c>
      <c r="FK62" s="50">
        <f t="shared" si="99"/>
        <v>0</v>
      </c>
      <c r="FL62" s="50">
        <f t="shared" si="99"/>
        <v>0</v>
      </c>
      <c r="FM62" s="45"/>
    </row>
    <row r="63" spans="1:169" x14ac:dyDescent="0.35">
      <c r="A63" s="32">
        <v>41</v>
      </c>
      <c r="B63" s="33" t="s">
        <v>237</v>
      </c>
      <c r="C63" s="60">
        <v>48</v>
      </c>
      <c r="D63" s="35">
        <f t="shared" ref="D63:D67" si="100">E63+S63+T63+U63+AA63+AD63+AI63+AJ63+AK63+AN63+AO63+W63</f>
        <v>143669</v>
      </c>
      <c r="E63" s="36">
        <f t="shared" si="5"/>
        <v>92828</v>
      </c>
      <c r="F63" s="37">
        <f t="shared" si="6"/>
        <v>21645</v>
      </c>
      <c r="G63" s="37">
        <f t="shared" si="6"/>
        <v>28174</v>
      </c>
      <c r="H63" s="37">
        <f t="shared" si="6"/>
        <v>43009</v>
      </c>
      <c r="I63" s="37">
        <f t="shared" si="7"/>
        <v>0</v>
      </c>
      <c r="J63" s="36">
        <f t="shared" si="8"/>
        <v>42572</v>
      </c>
      <c r="K63" s="37">
        <v>11493</v>
      </c>
      <c r="L63" s="37">
        <v>3679</v>
      </c>
      <c r="M63" s="37">
        <v>27400</v>
      </c>
      <c r="N63" s="37">
        <v>0</v>
      </c>
      <c r="O63" s="36">
        <f t="shared" si="9"/>
        <v>50256</v>
      </c>
      <c r="P63" s="37">
        <v>10152</v>
      </c>
      <c r="Q63" s="37">
        <v>24495</v>
      </c>
      <c r="R63" s="37">
        <v>15609</v>
      </c>
      <c r="S63" s="37"/>
      <c r="T63" s="37"/>
      <c r="U63" s="37">
        <f>[4]Итого!U57</f>
        <v>0</v>
      </c>
      <c r="V63" s="51">
        <f t="shared" ref="V63:V64" si="101">E63+S63+AI63+T63</f>
        <v>93244</v>
      </c>
      <c r="W63" s="36">
        <f t="shared" ref="W63:W67" si="102">X63+Y63+Z63</f>
        <v>14423</v>
      </c>
      <c r="X63" s="52">
        <v>9040</v>
      </c>
      <c r="Y63" s="52">
        <v>3013</v>
      </c>
      <c r="Z63" s="52">
        <v>2370</v>
      </c>
      <c r="AA63" s="36">
        <f t="shared" ref="AA63:AA67" si="103">AB63+AC63</f>
        <v>14514</v>
      </c>
      <c r="AB63" s="37">
        <v>5093</v>
      </c>
      <c r="AC63" s="37">
        <v>9421</v>
      </c>
      <c r="AD63" s="36">
        <f t="shared" ref="AD63:AD67" si="104">AE63+AG63+AH63</f>
        <v>19488</v>
      </c>
      <c r="AE63" s="37">
        <v>19418</v>
      </c>
      <c r="AF63" s="37">
        <v>3320</v>
      </c>
      <c r="AG63" s="37">
        <v>0</v>
      </c>
      <c r="AH63" s="37">
        <v>70</v>
      </c>
      <c r="AI63" s="37">
        <f>'[1]Дисп ВН_2 этап_2022 год'!M53</f>
        <v>416</v>
      </c>
      <c r="AJ63" s="37"/>
      <c r="AK63" s="36">
        <f t="shared" si="13"/>
        <v>0</v>
      </c>
      <c r="AL63" s="37">
        <v>0</v>
      </c>
      <c r="AM63" s="37">
        <v>0</v>
      </c>
      <c r="AN63" s="37">
        <v>2000</v>
      </c>
      <c r="AO63" s="37">
        <v>0</v>
      </c>
      <c r="AP63" s="38">
        <f t="shared" si="14"/>
        <v>28564</v>
      </c>
      <c r="AQ63" s="39">
        <v>28564</v>
      </c>
      <c r="AR63" s="37">
        <v>0</v>
      </c>
      <c r="AS63" s="37">
        <v>0</v>
      </c>
      <c r="AT63" s="38">
        <f t="shared" ref="AT63:AT67" si="105">AU63+BB63+BC63</f>
        <v>89203</v>
      </c>
      <c r="AU63" s="36">
        <f t="shared" ref="AU63:AU66" si="106">SUM(AW63:AZ63)</f>
        <v>78500</v>
      </c>
      <c r="AV63" s="36"/>
      <c r="AW63" s="37">
        <v>26020</v>
      </c>
      <c r="AX63" s="37">
        <v>16405</v>
      </c>
      <c r="AY63" s="37">
        <v>36075</v>
      </c>
      <c r="AZ63" s="37">
        <v>0</v>
      </c>
      <c r="BA63" s="51">
        <f t="shared" ref="BA63:BA64" si="107">AU63</f>
        <v>78500</v>
      </c>
      <c r="BB63" s="37">
        <v>10703</v>
      </c>
      <c r="BC63" s="40">
        <f t="shared" si="16"/>
        <v>0</v>
      </c>
      <c r="BD63" s="37">
        <v>0</v>
      </c>
      <c r="BE63" s="37">
        <v>0</v>
      </c>
      <c r="BF63" s="41">
        <f t="shared" si="17"/>
        <v>1256</v>
      </c>
      <c r="BG63" s="37">
        <v>1256</v>
      </c>
      <c r="BH63" s="37">
        <v>0</v>
      </c>
      <c r="BI63" s="37">
        <v>0</v>
      </c>
      <c r="BJ63" s="37">
        <v>0</v>
      </c>
      <c r="BK63" s="41">
        <f t="shared" si="18"/>
        <v>0</v>
      </c>
      <c r="BL63" s="37">
        <v>0</v>
      </c>
      <c r="BM63" s="37">
        <v>0</v>
      </c>
      <c r="BN63" s="37">
        <v>5749</v>
      </c>
      <c r="BO63" s="41">
        <f t="shared" si="19"/>
        <v>1511</v>
      </c>
      <c r="BP63" s="37">
        <f>'[2]Эндоскопия_расчет (V+расх)'!D51</f>
        <v>62</v>
      </c>
      <c r="BQ63" s="37">
        <f>'[2]Эндоскопия_расчет (V+расх)'!C51-BP63</f>
        <v>1449</v>
      </c>
      <c r="BR63" s="37"/>
      <c r="BS63" s="37"/>
      <c r="BT63" s="37">
        <v>14037</v>
      </c>
      <c r="BU63" s="37"/>
      <c r="BV63" s="37"/>
      <c r="BW63" s="37"/>
      <c r="BX63" s="35">
        <f t="shared" si="20"/>
        <v>0</v>
      </c>
      <c r="BY63" s="38">
        <f t="shared" ref="BY63:BY67" si="108">SUM(BZ63:DO63)-CA63-CE63-CU63-DN63-CM63</f>
        <v>0</v>
      </c>
      <c r="BZ63" s="37">
        <v>0</v>
      </c>
      <c r="CA63" s="37">
        <v>0</v>
      </c>
      <c r="CB63" s="37">
        <v>0</v>
      </c>
      <c r="CC63" s="37">
        <v>0</v>
      </c>
      <c r="CD63" s="42">
        <v>0</v>
      </c>
      <c r="CE63" s="37"/>
      <c r="CF63" s="37">
        <v>0</v>
      </c>
      <c r="CG63" s="37">
        <v>0</v>
      </c>
      <c r="CH63" s="37">
        <v>0</v>
      </c>
      <c r="CI63" s="37">
        <v>0</v>
      </c>
      <c r="CJ63" s="37">
        <v>0</v>
      </c>
      <c r="CK63" s="37">
        <v>0</v>
      </c>
      <c r="CL63" s="37">
        <v>0</v>
      </c>
      <c r="CM63" s="37">
        <v>0</v>
      </c>
      <c r="CN63" s="37">
        <v>0</v>
      </c>
      <c r="CO63" s="37">
        <v>0</v>
      </c>
      <c r="CP63" s="37">
        <v>0</v>
      </c>
      <c r="CQ63" s="37">
        <v>0</v>
      </c>
      <c r="CR63" s="37">
        <v>0</v>
      </c>
      <c r="CS63" s="37">
        <v>0</v>
      </c>
      <c r="CT63" s="37">
        <v>0</v>
      </c>
      <c r="CU63" s="37"/>
      <c r="CV63" s="37">
        <v>0</v>
      </c>
      <c r="CW63" s="37">
        <v>0</v>
      </c>
      <c r="CX63" s="37">
        <v>0</v>
      </c>
      <c r="CY63" s="37">
        <v>0</v>
      </c>
      <c r="CZ63" s="37">
        <v>0</v>
      </c>
      <c r="DA63" s="37">
        <v>0</v>
      </c>
      <c r="DB63" s="37">
        <v>0</v>
      </c>
      <c r="DC63" s="37">
        <v>0</v>
      </c>
      <c r="DD63" s="37">
        <v>0</v>
      </c>
      <c r="DE63" s="37">
        <v>0</v>
      </c>
      <c r="DF63" s="37">
        <v>0</v>
      </c>
      <c r="DG63" s="37">
        <v>0</v>
      </c>
      <c r="DH63" s="37">
        <v>0</v>
      </c>
      <c r="DI63" s="37">
        <v>0</v>
      </c>
      <c r="DJ63" s="37">
        <v>0</v>
      </c>
      <c r="DK63" s="37">
        <v>0</v>
      </c>
      <c r="DL63" s="37">
        <v>0</v>
      </c>
      <c r="DM63" s="37">
        <v>0</v>
      </c>
      <c r="DN63" s="37"/>
      <c r="DO63" s="37">
        <v>0</v>
      </c>
      <c r="DP63" s="37"/>
      <c r="DQ63" s="43">
        <f t="shared" ref="DQ63:DQ67" si="109">BY63-DR63</f>
        <v>0</v>
      </c>
      <c r="DR63" s="43">
        <f>'[3]ВМП УФ'!D63</f>
        <v>0</v>
      </c>
      <c r="DS63" s="43">
        <f t="shared" ref="DS63:DS67" si="110">BY63-DM63</f>
        <v>0</v>
      </c>
      <c r="DT63" s="37"/>
      <c r="DU63" s="35">
        <f t="shared" ref="DU63:DU67" si="111">ROUND(DX63*DV$5+(DW63-DX63)*DU$5+DY63*DU$5+DZ63*DU$5+EA63*DU$5+EC63*DU$5+ED63*DU$5+EE63*DU$5+EF63*DU$5+EG63*DU$5+EH63*DU$5+EI63*DU$5+EJ63*DU$5+EK63*DU$5+(EL63-EM63)*DU$5+EN63*DU$5+ER63*DU$5+ES63*DU$5+ET63*DU$5+EU63*DU$5+EV63*DU$5+EW63*DU$5+EX63*DU$5+EY63*DU$5+EZ63*DU$5+FA63*DU$5+FB63*DU$5+FC63*DU$5+FD63*DU$5+FE63*FE$5+FG63*FG$5+FH63*FH$5+FI63*FI$5,0)</f>
        <v>0</v>
      </c>
      <c r="DV63" s="38">
        <f t="shared" ref="DV63:DV67" si="112">SUM(DW63:FE63)-DX63-EB63-EM63-EO63-EP63-EQ63</f>
        <v>0</v>
      </c>
      <c r="DW63" s="36">
        <v>0</v>
      </c>
      <c r="DX63" s="37">
        <v>0</v>
      </c>
      <c r="DY63" s="37">
        <v>0</v>
      </c>
      <c r="DZ63" s="37">
        <v>0</v>
      </c>
      <c r="EA63" s="36">
        <v>0</v>
      </c>
      <c r="EB63" s="37"/>
      <c r="EC63" s="37">
        <v>0</v>
      </c>
      <c r="ED63" s="37">
        <v>0</v>
      </c>
      <c r="EE63" s="37">
        <v>0</v>
      </c>
      <c r="EF63" s="37">
        <v>0</v>
      </c>
      <c r="EG63" s="37">
        <v>0</v>
      </c>
      <c r="EH63" s="37">
        <v>0</v>
      </c>
      <c r="EI63" s="37">
        <v>0</v>
      </c>
      <c r="EJ63" s="37">
        <v>0</v>
      </c>
      <c r="EK63" s="37">
        <v>0</v>
      </c>
      <c r="EL63" s="36">
        <v>0</v>
      </c>
      <c r="EM63" s="37">
        <v>0</v>
      </c>
      <c r="EN63" s="36">
        <v>0</v>
      </c>
      <c r="EO63" s="37">
        <v>0</v>
      </c>
      <c r="EP63" s="37">
        <v>0</v>
      </c>
      <c r="EQ63" s="37">
        <v>0</v>
      </c>
      <c r="ER63" s="37">
        <v>0</v>
      </c>
      <c r="ES63" s="37">
        <v>0</v>
      </c>
      <c r="ET63" s="37">
        <v>0</v>
      </c>
      <c r="EU63" s="37">
        <v>0</v>
      </c>
      <c r="EV63" s="37">
        <v>0</v>
      </c>
      <c r="EW63" s="37">
        <v>0</v>
      </c>
      <c r="EX63" s="37">
        <v>0</v>
      </c>
      <c r="EY63" s="37">
        <v>0</v>
      </c>
      <c r="EZ63" s="37">
        <v>0</v>
      </c>
      <c r="FA63" s="37">
        <v>0</v>
      </c>
      <c r="FB63" s="37">
        <v>0</v>
      </c>
      <c r="FC63" s="37">
        <v>0</v>
      </c>
      <c r="FD63" s="37">
        <v>0</v>
      </c>
      <c r="FE63" s="37">
        <v>0</v>
      </c>
      <c r="FF63" s="44">
        <f t="shared" ref="FF63:FF67" si="113">SUM(FG63:FI63)</f>
        <v>0</v>
      </c>
      <c r="FG63" s="37">
        <v>0</v>
      </c>
      <c r="FH63" s="37">
        <v>0</v>
      </c>
      <c r="FI63" s="37">
        <v>0</v>
      </c>
      <c r="FJ63" s="35">
        <f t="shared" ref="FJ63:FJ67" si="114">DV63-FE63</f>
        <v>0</v>
      </c>
      <c r="FK63" s="56">
        <v>16518</v>
      </c>
      <c r="FL63" s="37"/>
      <c r="FM63" s="45"/>
    </row>
    <row r="64" spans="1:169" x14ac:dyDescent="0.35">
      <c r="A64" s="32">
        <f>A63+1</f>
        <v>42</v>
      </c>
      <c r="B64" s="33" t="s">
        <v>238</v>
      </c>
      <c r="C64" s="59">
        <v>84</v>
      </c>
      <c r="D64" s="35">
        <f t="shared" si="100"/>
        <v>2804</v>
      </c>
      <c r="E64" s="36">
        <f t="shared" si="5"/>
        <v>1412</v>
      </c>
      <c r="F64" s="37">
        <f t="shared" si="6"/>
        <v>175</v>
      </c>
      <c r="G64" s="37">
        <f t="shared" si="6"/>
        <v>124</v>
      </c>
      <c r="H64" s="37">
        <f t="shared" si="6"/>
        <v>1113</v>
      </c>
      <c r="I64" s="37">
        <f t="shared" si="7"/>
        <v>0</v>
      </c>
      <c r="J64" s="36">
        <f t="shared" si="8"/>
        <v>818</v>
      </c>
      <c r="K64" s="37">
        <v>93</v>
      </c>
      <c r="L64" s="37">
        <v>16</v>
      </c>
      <c r="M64" s="37">
        <v>709</v>
      </c>
      <c r="N64" s="37">
        <v>0</v>
      </c>
      <c r="O64" s="36">
        <f t="shared" si="9"/>
        <v>594</v>
      </c>
      <c r="P64" s="37">
        <v>82</v>
      </c>
      <c r="Q64" s="37">
        <v>108</v>
      </c>
      <c r="R64" s="37">
        <v>404</v>
      </c>
      <c r="S64" s="37"/>
      <c r="T64" s="37"/>
      <c r="U64" s="37">
        <f>[4]Итого!U58</f>
        <v>0</v>
      </c>
      <c r="V64" s="51">
        <f t="shared" si="101"/>
        <v>1412</v>
      </c>
      <c r="W64" s="36">
        <f t="shared" si="102"/>
        <v>176</v>
      </c>
      <c r="X64" s="52">
        <v>114</v>
      </c>
      <c r="Y64" s="52">
        <v>36</v>
      </c>
      <c r="Z64" s="52">
        <v>26</v>
      </c>
      <c r="AA64" s="36">
        <f t="shared" si="103"/>
        <v>716</v>
      </c>
      <c r="AB64" s="37">
        <v>186</v>
      </c>
      <c r="AC64" s="37">
        <v>530</v>
      </c>
      <c r="AD64" s="36">
        <f t="shared" si="104"/>
        <v>463</v>
      </c>
      <c r="AE64" s="37">
        <v>463</v>
      </c>
      <c r="AF64" s="37">
        <v>61</v>
      </c>
      <c r="AG64" s="37">
        <v>0</v>
      </c>
      <c r="AH64" s="37">
        <v>0</v>
      </c>
      <c r="AI64" s="37">
        <f>'[1]Дисп ВН_2 этап_2022 год'!M54</f>
        <v>0</v>
      </c>
      <c r="AJ64" s="37"/>
      <c r="AK64" s="36">
        <f t="shared" si="13"/>
        <v>0</v>
      </c>
      <c r="AL64" s="37">
        <v>0</v>
      </c>
      <c r="AM64" s="37">
        <v>0</v>
      </c>
      <c r="AN64" s="37">
        <v>37</v>
      </c>
      <c r="AO64" s="37">
        <v>0</v>
      </c>
      <c r="AP64" s="38">
        <f t="shared" si="14"/>
        <v>0</v>
      </c>
      <c r="AQ64" s="37"/>
      <c r="AR64" s="37">
        <v>0</v>
      </c>
      <c r="AS64" s="37">
        <v>0</v>
      </c>
      <c r="AT64" s="38">
        <f t="shared" si="105"/>
        <v>1718</v>
      </c>
      <c r="AU64" s="36">
        <f t="shared" si="106"/>
        <v>1673</v>
      </c>
      <c r="AV64" s="36"/>
      <c r="AW64" s="37">
        <v>149</v>
      </c>
      <c r="AX64" s="37">
        <v>338</v>
      </c>
      <c r="AY64" s="37">
        <v>1186</v>
      </c>
      <c r="AZ64" s="37">
        <v>0</v>
      </c>
      <c r="BA64" s="51">
        <f t="shared" si="107"/>
        <v>1673</v>
      </c>
      <c r="BB64" s="37">
        <v>45</v>
      </c>
      <c r="BC64" s="40">
        <f t="shared" si="16"/>
        <v>0</v>
      </c>
      <c r="BD64" s="37">
        <v>0</v>
      </c>
      <c r="BE64" s="37">
        <v>0</v>
      </c>
      <c r="BF64" s="41">
        <f t="shared" si="17"/>
        <v>0</v>
      </c>
      <c r="BG64" s="37">
        <v>0</v>
      </c>
      <c r="BH64" s="37">
        <v>0</v>
      </c>
      <c r="BI64" s="37">
        <v>0</v>
      </c>
      <c r="BJ64" s="37">
        <v>0</v>
      </c>
      <c r="BK64" s="41">
        <f t="shared" si="18"/>
        <v>0</v>
      </c>
      <c r="BL64" s="37">
        <v>0</v>
      </c>
      <c r="BM64" s="37">
        <v>0</v>
      </c>
      <c r="BN64" s="37">
        <v>0</v>
      </c>
      <c r="BO64" s="41">
        <f t="shared" si="19"/>
        <v>0</v>
      </c>
      <c r="BP64" s="37">
        <f>'[2]Эндоскопия_расчет (V+расх)'!D52</f>
        <v>0</v>
      </c>
      <c r="BQ64" s="37">
        <f>'[2]Эндоскопия_расчет (V+расх)'!C52-BP64</f>
        <v>0</v>
      </c>
      <c r="BR64" s="37"/>
      <c r="BS64" s="37"/>
      <c r="BT64" s="37">
        <v>0</v>
      </c>
      <c r="BU64" s="37"/>
      <c r="BV64" s="37"/>
      <c r="BW64" s="37"/>
      <c r="BX64" s="35">
        <f t="shared" si="20"/>
        <v>0</v>
      </c>
      <c r="BY64" s="38">
        <f t="shared" si="108"/>
        <v>0</v>
      </c>
      <c r="BZ64" s="37">
        <v>0</v>
      </c>
      <c r="CA64" s="37">
        <v>0</v>
      </c>
      <c r="CB64" s="37">
        <v>0</v>
      </c>
      <c r="CC64" s="37">
        <v>0</v>
      </c>
      <c r="CD64" s="42">
        <v>0</v>
      </c>
      <c r="CE64" s="37"/>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c r="CV64" s="37">
        <v>0</v>
      </c>
      <c r="CW64" s="37">
        <v>0</v>
      </c>
      <c r="CX64" s="37">
        <v>0</v>
      </c>
      <c r="CY64" s="37">
        <v>0</v>
      </c>
      <c r="CZ64" s="37">
        <v>0</v>
      </c>
      <c r="DA64" s="37">
        <v>0</v>
      </c>
      <c r="DB64" s="37">
        <v>0</v>
      </c>
      <c r="DC64" s="37">
        <v>0</v>
      </c>
      <c r="DD64" s="37">
        <v>0</v>
      </c>
      <c r="DE64" s="37">
        <v>0</v>
      </c>
      <c r="DF64" s="37">
        <v>0</v>
      </c>
      <c r="DG64" s="37">
        <v>0</v>
      </c>
      <c r="DH64" s="37">
        <v>0</v>
      </c>
      <c r="DI64" s="37">
        <v>0</v>
      </c>
      <c r="DJ64" s="37">
        <v>0</v>
      </c>
      <c r="DK64" s="37">
        <v>0</v>
      </c>
      <c r="DL64" s="37">
        <v>0</v>
      </c>
      <c r="DM64" s="37">
        <v>0</v>
      </c>
      <c r="DN64" s="37"/>
      <c r="DO64" s="37">
        <v>0</v>
      </c>
      <c r="DP64" s="37"/>
      <c r="DQ64" s="43">
        <f t="shared" si="109"/>
        <v>0</v>
      </c>
      <c r="DR64" s="43">
        <f>'[3]ВМП УФ'!D64</f>
        <v>0</v>
      </c>
      <c r="DS64" s="43">
        <f t="shared" si="110"/>
        <v>0</v>
      </c>
      <c r="DT64" s="37"/>
      <c r="DU64" s="35">
        <f t="shared" si="111"/>
        <v>0</v>
      </c>
      <c r="DV64" s="38">
        <f t="shared" si="112"/>
        <v>0</v>
      </c>
      <c r="DW64" s="36">
        <v>0</v>
      </c>
      <c r="DX64" s="37">
        <v>0</v>
      </c>
      <c r="DY64" s="37">
        <v>0</v>
      </c>
      <c r="DZ64" s="37">
        <v>0</v>
      </c>
      <c r="EA64" s="36">
        <v>0</v>
      </c>
      <c r="EB64" s="37"/>
      <c r="EC64" s="37">
        <v>0</v>
      </c>
      <c r="ED64" s="37">
        <v>0</v>
      </c>
      <c r="EE64" s="37">
        <v>0</v>
      </c>
      <c r="EF64" s="37">
        <v>0</v>
      </c>
      <c r="EG64" s="37">
        <v>0</v>
      </c>
      <c r="EH64" s="37">
        <v>0</v>
      </c>
      <c r="EI64" s="37">
        <v>0</v>
      </c>
      <c r="EJ64" s="37">
        <v>0</v>
      </c>
      <c r="EK64" s="37">
        <v>0</v>
      </c>
      <c r="EL64" s="36">
        <v>0</v>
      </c>
      <c r="EM64" s="37">
        <v>0</v>
      </c>
      <c r="EN64" s="36">
        <v>0</v>
      </c>
      <c r="EO64" s="37">
        <v>0</v>
      </c>
      <c r="EP64" s="37">
        <v>0</v>
      </c>
      <c r="EQ64" s="37">
        <v>0</v>
      </c>
      <c r="ER64" s="37">
        <v>0</v>
      </c>
      <c r="ES64" s="37">
        <v>0</v>
      </c>
      <c r="ET64" s="37">
        <v>0</v>
      </c>
      <c r="EU64" s="37">
        <v>0</v>
      </c>
      <c r="EV64" s="37">
        <v>0</v>
      </c>
      <c r="EW64" s="37">
        <v>0</v>
      </c>
      <c r="EX64" s="37">
        <v>0</v>
      </c>
      <c r="EY64" s="37">
        <v>0</v>
      </c>
      <c r="EZ64" s="37">
        <v>0</v>
      </c>
      <c r="FA64" s="37">
        <v>0</v>
      </c>
      <c r="FB64" s="37">
        <v>0</v>
      </c>
      <c r="FC64" s="37">
        <v>0</v>
      </c>
      <c r="FD64" s="37">
        <v>0</v>
      </c>
      <c r="FE64" s="37">
        <v>0</v>
      </c>
      <c r="FF64" s="44">
        <f t="shared" si="113"/>
        <v>0</v>
      </c>
      <c r="FG64" s="37">
        <v>0</v>
      </c>
      <c r="FH64" s="37">
        <v>0</v>
      </c>
      <c r="FI64" s="37">
        <v>0</v>
      </c>
      <c r="FJ64" s="35">
        <f t="shared" si="114"/>
        <v>0</v>
      </c>
      <c r="FK64" s="37"/>
      <c r="FL64" s="37"/>
      <c r="FM64" s="45"/>
    </row>
    <row r="65" spans="1:169" x14ac:dyDescent="0.35">
      <c r="A65" s="32">
        <f t="shared" ref="A65:A67" si="115">A64+1</f>
        <v>43</v>
      </c>
      <c r="B65" s="33" t="s">
        <v>239</v>
      </c>
      <c r="C65" s="34" t="s">
        <v>240</v>
      </c>
      <c r="D65" s="35">
        <f t="shared" si="100"/>
        <v>2099</v>
      </c>
      <c r="E65" s="36">
        <f t="shared" si="5"/>
        <v>2099</v>
      </c>
      <c r="F65" s="37">
        <f t="shared" si="6"/>
        <v>900</v>
      </c>
      <c r="G65" s="37">
        <f t="shared" si="6"/>
        <v>0</v>
      </c>
      <c r="H65" s="37">
        <f t="shared" si="6"/>
        <v>1199</v>
      </c>
      <c r="I65" s="37">
        <f t="shared" si="7"/>
        <v>0</v>
      </c>
      <c r="J65" s="36">
        <f t="shared" si="8"/>
        <v>1242</v>
      </c>
      <c r="K65" s="37">
        <v>478</v>
      </c>
      <c r="L65" s="37">
        <v>0</v>
      </c>
      <c r="M65" s="37">
        <v>764</v>
      </c>
      <c r="N65" s="37">
        <v>0</v>
      </c>
      <c r="O65" s="36">
        <f t="shared" si="9"/>
        <v>857</v>
      </c>
      <c r="P65" s="37">
        <v>422</v>
      </c>
      <c r="Q65" s="37">
        <v>0</v>
      </c>
      <c r="R65" s="37">
        <v>435</v>
      </c>
      <c r="S65" s="37"/>
      <c r="T65" s="37"/>
      <c r="U65" s="37">
        <f>[4]Итого!U59</f>
        <v>0</v>
      </c>
      <c r="V65" s="37"/>
      <c r="W65" s="36">
        <f t="shared" si="102"/>
        <v>0</v>
      </c>
      <c r="X65" s="52">
        <v>0</v>
      </c>
      <c r="Y65" s="52">
        <v>0</v>
      </c>
      <c r="Z65" s="52">
        <v>0</v>
      </c>
      <c r="AA65" s="36">
        <f t="shared" si="103"/>
        <v>0</v>
      </c>
      <c r="AB65" s="37">
        <v>0</v>
      </c>
      <c r="AC65" s="37">
        <v>0</v>
      </c>
      <c r="AD65" s="36">
        <f t="shared" si="104"/>
        <v>0</v>
      </c>
      <c r="AE65" s="37">
        <v>0</v>
      </c>
      <c r="AF65" s="37">
        <v>0</v>
      </c>
      <c r="AG65" s="37">
        <v>0</v>
      </c>
      <c r="AH65" s="37">
        <v>0</v>
      </c>
      <c r="AI65" s="37">
        <f>'[1]Дисп ВН_2 этап_2022 год'!M55</f>
        <v>0</v>
      </c>
      <c r="AJ65" s="37"/>
      <c r="AK65" s="36">
        <f t="shared" si="13"/>
        <v>0</v>
      </c>
      <c r="AL65" s="37">
        <v>0</v>
      </c>
      <c r="AM65" s="37">
        <v>0</v>
      </c>
      <c r="AN65" s="37">
        <v>0</v>
      </c>
      <c r="AO65" s="37">
        <v>0</v>
      </c>
      <c r="AP65" s="38">
        <f t="shared" si="14"/>
        <v>0</v>
      </c>
      <c r="AQ65" s="37"/>
      <c r="AR65" s="37">
        <v>0</v>
      </c>
      <c r="AS65" s="37">
        <v>0</v>
      </c>
      <c r="AT65" s="38">
        <f t="shared" si="105"/>
        <v>555</v>
      </c>
      <c r="AU65" s="36">
        <f t="shared" si="106"/>
        <v>405</v>
      </c>
      <c r="AV65" s="36">
        <v>0</v>
      </c>
      <c r="AW65" s="37">
        <v>186</v>
      </c>
      <c r="AX65" s="37">
        <v>0</v>
      </c>
      <c r="AY65" s="37">
        <v>219</v>
      </c>
      <c r="AZ65" s="37">
        <v>0</v>
      </c>
      <c r="BA65" s="37">
        <v>0</v>
      </c>
      <c r="BB65" s="37">
        <v>150</v>
      </c>
      <c r="BC65" s="40">
        <f t="shared" si="16"/>
        <v>0</v>
      </c>
      <c r="BD65" s="37">
        <v>0</v>
      </c>
      <c r="BE65" s="37">
        <v>0</v>
      </c>
      <c r="BF65" s="41">
        <f t="shared" si="17"/>
        <v>0</v>
      </c>
      <c r="BG65" s="37">
        <v>0</v>
      </c>
      <c r="BH65" s="37">
        <v>0</v>
      </c>
      <c r="BI65" s="37">
        <v>0</v>
      </c>
      <c r="BJ65" s="37">
        <v>0</v>
      </c>
      <c r="BK65" s="41">
        <f t="shared" si="18"/>
        <v>0</v>
      </c>
      <c r="BL65" s="37">
        <v>0</v>
      </c>
      <c r="BM65" s="37">
        <v>0</v>
      </c>
      <c r="BN65" s="37">
        <v>139</v>
      </c>
      <c r="BO65" s="41">
        <f t="shared" si="19"/>
        <v>0</v>
      </c>
      <c r="BP65" s="37">
        <f>'[2]Эндоскопия_расчет (V+расх)'!D53</f>
        <v>0</v>
      </c>
      <c r="BQ65" s="37">
        <f>'[2]Эндоскопия_расчет (V+расх)'!C53-BP65</f>
        <v>0</v>
      </c>
      <c r="BR65" s="37"/>
      <c r="BS65" s="37"/>
      <c r="BT65" s="37">
        <v>0</v>
      </c>
      <c r="BU65" s="37"/>
      <c r="BV65" s="37"/>
      <c r="BW65" s="37"/>
      <c r="BX65" s="35">
        <f t="shared" si="20"/>
        <v>0</v>
      </c>
      <c r="BY65" s="38">
        <f t="shared" si="108"/>
        <v>0</v>
      </c>
      <c r="BZ65" s="37">
        <v>0</v>
      </c>
      <c r="CA65" s="37">
        <v>0</v>
      </c>
      <c r="CB65" s="37">
        <v>0</v>
      </c>
      <c r="CC65" s="37">
        <v>0</v>
      </c>
      <c r="CD65" s="42">
        <v>0</v>
      </c>
      <c r="CE65" s="37"/>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c r="CV65" s="37">
        <v>0</v>
      </c>
      <c r="CW65" s="37">
        <v>0</v>
      </c>
      <c r="CX65" s="37">
        <v>0</v>
      </c>
      <c r="CY65" s="37">
        <v>0</v>
      </c>
      <c r="CZ65" s="37">
        <v>0</v>
      </c>
      <c r="DA65" s="37">
        <v>0</v>
      </c>
      <c r="DB65" s="37">
        <v>0</v>
      </c>
      <c r="DC65" s="37">
        <v>0</v>
      </c>
      <c r="DD65" s="37">
        <v>0</v>
      </c>
      <c r="DE65" s="37">
        <v>0</v>
      </c>
      <c r="DF65" s="37">
        <v>0</v>
      </c>
      <c r="DG65" s="37">
        <v>0</v>
      </c>
      <c r="DH65" s="37">
        <v>0</v>
      </c>
      <c r="DI65" s="37">
        <v>0</v>
      </c>
      <c r="DJ65" s="37">
        <v>0</v>
      </c>
      <c r="DK65" s="37">
        <v>0</v>
      </c>
      <c r="DL65" s="37">
        <v>0</v>
      </c>
      <c r="DM65" s="37">
        <v>0</v>
      </c>
      <c r="DN65" s="37"/>
      <c r="DO65" s="37">
        <v>0</v>
      </c>
      <c r="DP65" s="37"/>
      <c r="DQ65" s="43">
        <f t="shared" si="109"/>
        <v>0</v>
      </c>
      <c r="DR65" s="43">
        <f>'[3]ВМП УФ'!D65</f>
        <v>0</v>
      </c>
      <c r="DS65" s="43">
        <f t="shared" si="110"/>
        <v>0</v>
      </c>
      <c r="DT65" s="37"/>
      <c r="DU65" s="35">
        <f t="shared" si="111"/>
        <v>0</v>
      </c>
      <c r="DV65" s="38">
        <f t="shared" si="112"/>
        <v>0</v>
      </c>
      <c r="DW65" s="36">
        <v>0</v>
      </c>
      <c r="DX65" s="37">
        <v>0</v>
      </c>
      <c r="DY65" s="37">
        <v>0</v>
      </c>
      <c r="DZ65" s="37">
        <v>0</v>
      </c>
      <c r="EA65" s="36">
        <v>0</v>
      </c>
      <c r="EB65" s="37"/>
      <c r="EC65" s="37">
        <v>0</v>
      </c>
      <c r="ED65" s="37">
        <v>0</v>
      </c>
      <c r="EE65" s="37">
        <v>0</v>
      </c>
      <c r="EF65" s="37">
        <v>0</v>
      </c>
      <c r="EG65" s="37">
        <v>0</v>
      </c>
      <c r="EH65" s="37">
        <v>0</v>
      </c>
      <c r="EI65" s="37">
        <v>0</v>
      </c>
      <c r="EJ65" s="37">
        <v>0</v>
      </c>
      <c r="EK65" s="37">
        <v>0</v>
      </c>
      <c r="EL65" s="36">
        <v>0</v>
      </c>
      <c r="EM65" s="37">
        <v>0</v>
      </c>
      <c r="EN65" s="36">
        <v>0</v>
      </c>
      <c r="EO65" s="37">
        <v>0</v>
      </c>
      <c r="EP65" s="37">
        <v>0</v>
      </c>
      <c r="EQ65" s="37">
        <v>0</v>
      </c>
      <c r="ER65" s="37">
        <v>0</v>
      </c>
      <c r="ES65" s="37">
        <v>0</v>
      </c>
      <c r="ET65" s="37">
        <v>0</v>
      </c>
      <c r="EU65" s="37">
        <v>0</v>
      </c>
      <c r="EV65" s="37">
        <v>0</v>
      </c>
      <c r="EW65" s="37">
        <v>0</v>
      </c>
      <c r="EX65" s="37">
        <v>0</v>
      </c>
      <c r="EY65" s="37">
        <v>0</v>
      </c>
      <c r="EZ65" s="37">
        <v>0</v>
      </c>
      <c r="FA65" s="37">
        <v>0</v>
      </c>
      <c r="FB65" s="37">
        <v>0</v>
      </c>
      <c r="FC65" s="37">
        <v>0</v>
      </c>
      <c r="FD65" s="37">
        <v>0</v>
      </c>
      <c r="FE65" s="37">
        <v>0</v>
      </c>
      <c r="FF65" s="44">
        <f t="shared" si="113"/>
        <v>0</v>
      </c>
      <c r="FG65" s="37">
        <v>0</v>
      </c>
      <c r="FH65" s="37">
        <v>0</v>
      </c>
      <c r="FI65" s="37">
        <v>0</v>
      </c>
      <c r="FJ65" s="35">
        <f t="shared" si="114"/>
        <v>0</v>
      </c>
      <c r="FK65" s="37"/>
      <c r="FL65" s="37"/>
      <c r="FM65" s="45"/>
    </row>
    <row r="66" spans="1:169" x14ac:dyDescent="0.35">
      <c r="A66" s="32">
        <f t="shared" si="115"/>
        <v>44</v>
      </c>
      <c r="B66" s="33" t="s">
        <v>241</v>
      </c>
      <c r="C66" s="34" t="s">
        <v>242</v>
      </c>
      <c r="D66" s="35">
        <f t="shared" si="100"/>
        <v>19212</v>
      </c>
      <c r="E66" s="36">
        <f t="shared" si="5"/>
        <v>19212</v>
      </c>
      <c r="F66" s="37">
        <f t="shared" si="6"/>
        <v>0</v>
      </c>
      <c r="G66" s="37">
        <f t="shared" si="6"/>
        <v>0</v>
      </c>
      <c r="H66" s="37">
        <f t="shared" si="6"/>
        <v>19212</v>
      </c>
      <c r="I66" s="37">
        <f t="shared" si="7"/>
        <v>0</v>
      </c>
      <c r="J66" s="36">
        <f t="shared" si="8"/>
        <v>12239</v>
      </c>
      <c r="K66" s="37">
        <v>0</v>
      </c>
      <c r="L66" s="37">
        <v>0</v>
      </c>
      <c r="M66" s="37">
        <v>12239</v>
      </c>
      <c r="N66" s="37">
        <v>0</v>
      </c>
      <c r="O66" s="36">
        <f t="shared" si="9"/>
        <v>6973</v>
      </c>
      <c r="P66" s="37">
        <v>0</v>
      </c>
      <c r="Q66" s="37">
        <v>0</v>
      </c>
      <c r="R66" s="37">
        <v>6973</v>
      </c>
      <c r="S66" s="37"/>
      <c r="T66" s="37"/>
      <c r="U66" s="37">
        <f>[4]Итого!U60</f>
        <v>0</v>
      </c>
      <c r="V66" s="37"/>
      <c r="W66" s="36">
        <f t="shared" si="102"/>
        <v>0</v>
      </c>
      <c r="X66" s="52">
        <v>0</v>
      </c>
      <c r="Y66" s="52">
        <v>0</v>
      </c>
      <c r="Z66" s="52">
        <v>0</v>
      </c>
      <c r="AA66" s="36">
        <f t="shared" si="103"/>
        <v>0</v>
      </c>
      <c r="AB66" s="37">
        <v>0</v>
      </c>
      <c r="AC66" s="37">
        <v>0</v>
      </c>
      <c r="AD66" s="36">
        <f t="shared" si="104"/>
        <v>0</v>
      </c>
      <c r="AE66" s="37">
        <v>0</v>
      </c>
      <c r="AF66" s="37">
        <v>0</v>
      </c>
      <c r="AG66" s="37">
        <v>0</v>
      </c>
      <c r="AH66" s="37">
        <v>0</v>
      </c>
      <c r="AI66" s="37">
        <f>'[1]Дисп ВН_2 этап_2022 год'!M56</f>
        <v>0</v>
      </c>
      <c r="AJ66" s="37"/>
      <c r="AK66" s="36">
        <f t="shared" si="13"/>
        <v>0</v>
      </c>
      <c r="AL66" s="37">
        <v>0</v>
      </c>
      <c r="AM66" s="37">
        <v>0</v>
      </c>
      <c r="AN66" s="37">
        <v>0</v>
      </c>
      <c r="AO66" s="37">
        <v>0</v>
      </c>
      <c r="AP66" s="38">
        <f t="shared" si="14"/>
        <v>0</v>
      </c>
      <c r="AQ66" s="37"/>
      <c r="AR66" s="37">
        <v>0</v>
      </c>
      <c r="AS66" s="37">
        <v>0</v>
      </c>
      <c r="AT66" s="38">
        <f t="shared" si="105"/>
        <v>970</v>
      </c>
      <c r="AU66" s="36">
        <f t="shared" si="106"/>
        <v>970</v>
      </c>
      <c r="AV66" s="36">
        <v>0</v>
      </c>
      <c r="AW66" s="37">
        <v>0</v>
      </c>
      <c r="AX66" s="37">
        <v>0</v>
      </c>
      <c r="AY66" s="37">
        <v>970</v>
      </c>
      <c r="AZ66" s="37">
        <v>0</v>
      </c>
      <c r="BA66" s="37">
        <v>0</v>
      </c>
      <c r="BB66" s="37">
        <v>0</v>
      </c>
      <c r="BC66" s="40">
        <f t="shared" si="16"/>
        <v>0</v>
      </c>
      <c r="BD66" s="37">
        <v>0</v>
      </c>
      <c r="BE66" s="37">
        <v>0</v>
      </c>
      <c r="BF66" s="41">
        <f t="shared" si="17"/>
        <v>1442</v>
      </c>
      <c r="BG66" s="37">
        <v>157</v>
      </c>
      <c r="BH66" s="37">
        <v>0</v>
      </c>
      <c r="BI66" s="37">
        <v>1000</v>
      </c>
      <c r="BJ66" s="37">
        <v>285</v>
      </c>
      <c r="BK66" s="41">
        <f t="shared" si="18"/>
        <v>239</v>
      </c>
      <c r="BL66" s="37">
        <v>142</v>
      </c>
      <c r="BM66" s="37">
        <v>97</v>
      </c>
      <c r="BN66" s="37">
        <v>18163</v>
      </c>
      <c r="BO66" s="41">
        <f t="shared" si="19"/>
        <v>1061</v>
      </c>
      <c r="BP66" s="37">
        <f>'[2]Эндоскопия_расчет (V+расх)'!D54</f>
        <v>0</v>
      </c>
      <c r="BQ66" s="37">
        <f>'[2]Эндоскопия_расчет (V+расх)'!C54-BP66</f>
        <v>1061</v>
      </c>
      <c r="BR66" s="37"/>
      <c r="BS66" s="37"/>
      <c r="BT66" s="37">
        <v>851</v>
      </c>
      <c r="BU66" s="37"/>
      <c r="BV66" s="37">
        <v>2000</v>
      </c>
      <c r="BW66" s="37"/>
      <c r="BX66" s="35">
        <f t="shared" si="20"/>
        <v>0</v>
      </c>
      <c r="BY66" s="38">
        <f t="shared" si="108"/>
        <v>0</v>
      </c>
      <c r="BZ66" s="37">
        <v>0</v>
      </c>
      <c r="CA66" s="37">
        <v>0</v>
      </c>
      <c r="CB66" s="37">
        <v>0</v>
      </c>
      <c r="CC66" s="37">
        <v>0</v>
      </c>
      <c r="CD66" s="42">
        <v>0</v>
      </c>
      <c r="CE66" s="37"/>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c r="CV66" s="37">
        <v>0</v>
      </c>
      <c r="CW66" s="37">
        <v>0</v>
      </c>
      <c r="CX66" s="37">
        <v>0</v>
      </c>
      <c r="CY66" s="37">
        <v>0</v>
      </c>
      <c r="CZ66" s="37">
        <v>0</v>
      </c>
      <c r="DA66" s="37">
        <v>0</v>
      </c>
      <c r="DB66" s="37">
        <v>0</v>
      </c>
      <c r="DC66" s="37">
        <v>0</v>
      </c>
      <c r="DD66" s="37">
        <v>0</v>
      </c>
      <c r="DE66" s="37">
        <v>0</v>
      </c>
      <c r="DF66" s="37">
        <v>0</v>
      </c>
      <c r="DG66" s="37">
        <v>0</v>
      </c>
      <c r="DH66" s="37">
        <v>0</v>
      </c>
      <c r="DI66" s="37">
        <v>0</v>
      </c>
      <c r="DJ66" s="37">
        <v>0</v>
      </c>
      <c r="DK66" s="37">
        <v>0</v>
      </c>
      <c r="DL66" s="37">
        <v>0</v>
      </c>
      <c r="DM66" s="37">
        <v>0</v>
      </c>
      <c r="DN66" s="37"/>
      <c r="DO66" s="37">
        <v>0</v>
      </c>
      <c r="DP66" s="37"/>
      <c r="DQ66" s="43">
        <f t="shared" si="109"/>
        <v>0</v>
      </c>
      <c r="DR66" s="43">
        <f>'[3]ВМП УФ'!D66</f>
        <v>0</v>
      </c>
      <c r="DS66" s="43">
        <f t="shared" si="110"/>
        <v>0</v>
      </c>
      <c r="DT66" s="37"/>
      <c r="DU66" s="35">
        <f t="shared" si="111"/>
        <v>0</v>
      </c>
      <c r="DV66" s="38">
        <f t="shared" si="112"/>
        <v>0</v>
      </c>
      <c r="DW66" s="36">
        <v>0</v>
      </c>
      <c r="DX66" s="37">
        <v>0</v>
      </c>
      <c r="DY66" s="37">
        <v>0</v>
      </c>
      <c r="DZ66" s="37">
        <v>0</v>
      </c>
      <c r="EA66" s="36">
        <v>0</v>
      </c>
      <c r="EB66" s="37"/>
      <c r="EC66" s="37">
        <v>0</v>
      </c>
      <c r="ED66" s="37">
        <v>0</v>
      </c>
      <c r="EE66" s="37">
        <v>0</v>
      </c>
      <c r="EF66" s="37">
        <v>0</v>
      </c>
      <c r="EG66" s="37">
        <v>0</v>
      </c>
      <c r="EH66" s="37">
        <v>0</v>
      </c>
      <c r="EI66" s="37">
        <v>0</v>
      </c>
      <c r="EJ66" s="37">
        <v>0</v>
      </c>
      <c r="EK66" s="37">
        <v>0</v>
      </c>
      <c r="EL66" s="36">
        <v>0</v>
      </c>
      <c r="EM66" s="37">
        <v>0</v>
      </c>
      <c r="EN66" s="36">
        <v>0</v>
      </c>
      <c r="EO66" s="37">
        <v>0</v>
      </c>
      <c r="EP66" s="37">
        <v>0</v>
      </c>
      <c r="EQ66" s="37">
        <v>0</v>
      </c>
      <c r="ER66" s="37">
        <v>0</v>
      </c>
      <c r="ES66" s="37">
        <v>0</v>
      </c>
      <c r="ET66" s="37">
        <v>0</v>
      </c>
      <c r="EU66" s="37">
        <v>0</v>
      </c>
      <c r="EV66" s="37">
        <v>0</v>
      </c>
      <c r="EW66" s="37">
        <v>0</v>
      </c>
      <c r="EX66" s="37">
        <v>0</v>
      </c>
      <c r="EY66" s="37">
        <v>0</v>
      </c>
      <c r="EZ66" s="37">
        <v>0</v>
      </c>
      <c r="FA66" s="37">
        <v>0</v>
      </c>
      <c r="FB66" s="37">
        <v>0</v>
      </c>
      <c r="FC66" s="37">
        <v>0</v>
      </c>
      <c r="FD66" s="37">
        <v>0</v>
      </c>
      <c r="FE66" s="37">
        <v>0</v>
      </c>
      <c r="FF66" s="44">
        <f t="shared" si="113"/>
        <v>0</v>
      </c>
      <c r="FG66" s="37">
        <v>0</v>
      </c>
      <c r="FH66" s="37">
        <v>0</v>
      </c>
      <c r="FI66" s="37">
        <v>0</v>
      </c>
      <c r="FJ66" s="35">
        <f t="shared" si="114"/>
        <v>0</v>
      </c>
      <c r="FK66" s="37"/>
      <c r="FL66" s="37"/>
      <c r="FM66" s="45"/>
    </row>
    <row r="67" spans="1:169" x14ac:dyDescent="0.35">
      <c r="A67" s="32">
        <f t="shared" si="115"/>
        <v>45</v>
      </c>
      <c r="B67" s="33" t="s">
        <v>243</v>
      </c>
      <c r="C67" s="34" t="s">
        <v>244</v>
      </c>
      <c r="D67" s="35">
        <f t="shared" si="100"/>
        <v>57201</v>
      </c>
      <c r="E67" s="36">
        <f t="shared" si="5"/>
        <v>40012</v>
      </c>
      <c r="F67" s="37">
        <f t="shared" si="6"/>
        <v>13709</v>
      </c>
      <c r="G67" s="37">
        <f t="shared" si="6"/>
        <v>7302</v>
      </c>
      <c r="H67" s="37">
        <f t="shared" si="6"/>
        <v>19001</v>
      </c>
      <c r="I67" s="37">
        <f t="shared" si="7"/>
        <v>0</v>
      </c>
      <c r="J67" s="36">
        <f t="shared" si="8"/>
        <v>20337</v>
      </c>
      <c r="K67" s="37">
        <v>7279</v>
      </c>
      <c r="L67" s="37">
        <v>953</v>
      </c>
      <c r="M67" s="37">
        <v>12105</v>
      </c>
      <c r="N67" s="37">
        <v>0</v>
      </c>
      <c r="O67" s="36">
        <f t="shared" si="9"/>
        <v>19675</v>
      </c>
      <c r="P67" s="37">
        <v>6430</v>
      </c>
      <c r="Q67" s="37">
        <v>6349</v>
      </c>
      <c r="R67" s="37">
        <v>6896</v>
      </c>
      <c r="S67" s="37"/>
      <c r="T67" s="37"/>
      <c r="U67" s="37">
        <f>[4]Итого!U61</f>
        <v>0</v>
      </c>
      <c r="V67" s="51">
        <f>E67+S67+AI67+T67</f>
        <v>40014</v>
      </c>
      <c r="W67" s="36">
        <f t="shared" si="102"/>
        <v>825</v>
      </c>
      <c r="X67" s="52">
        <v>611</v>
      </c>
      <c r="Y67" s="52">
        <v>49</v>
      </c>
      <c r="Z67" s="52">
        <v>165</v>
      </c>
      <c r="AA67" s="36">
        <f t="shared" si="103"/>
        <v>11254</v>
      </c>
      <c r="AB67" s="37">
        <v>7979</v>
      </c>
      <c r="AC67" s="37">
        <v>3275</v>
      </c>
      <c r="AD67" s="36">
        <f t="shared" si="104"/>
        <v>4005</v>
      </c>
      <c r="AE67" s="37">
        <v>4005</v>
      </c>
      <c r="AF67" s="37">
        <v>2243</v>
      </c>
      <c r="AG67" s="37">
        <v>0</v>
      </c>
      <c r="AH67" s="37">
        <v>0</v>
      </c>
      <c r="AI67" s="37">
        <f>'[1]Дисп ВН_2 этап_2022 год'!M57</f>
        <v>2</v>
      </c>
      <c r="AJ67" s="37"/>
      <c r="AK67" s="36">
        <f t="shared" si="13"/>
        <v>0</v>
      </c>
      <c r="AL67" s="37">
        <v>0</v>
      </c>
      <c r="AM67" s="37">
        <v>0</v>
      </c>
      <c r="AN67" s="37">
        <v>1103</v>
      </c>
      <c r="AO67" s="37">
        <v>0</v>
      </c>
      <c r="AP67" s="38">
        <f t="shared" si="14"/>
        <v>6868</v>
      </c>
      <c r="AQ67" s="39">
        <v>6868</v>
      </c>
      <c r="AR67" s="37">
        <v>0</v>
      </c>
      <c r="AS67" s="39">
        <v>0</v>
      </c>
      <c r="AT67" s="38">
        <f t="shared" si="105"/>
        <v>28958</v>
      </c>
      <c r="AU67" s="36">
        <f>SUM(AW67:AZ67)</f>
        <v>28247</v>
      </c>
      <c r="AV67" s="36"/>
      <c r="AW67" s="37">
        <v>16875</v>
      </c>
      <c r="AX67" s="37">
        <v>3738</v>
      </c>
      <c r="AY67" s="37">
        <v>7634</v>
      </c>
      <c r="AZ67" s="37">
        <v>0</v>
      </c>
      <c r="BA67" s="51">
        <f>AU67</f>
        <v>28247</v>
      </c>
      <c r="BB67" s="37">
        <v>711</v>
      </c>
      <c r="BC67" s="40">
        <f t="shared" si="16"/>
        <v>0</v>
      </c>
      <c r="BD67" s="37">
        <v>0</v>
      </c>
      <c r="BE67" s="37">
        <v>0</v>
      </c>
      <c r="BF67" s="41">
        <f t="shared" si="17"/>
        <v>0</v>
      </c>
      <c r="BG67" s="37">
        <v>0</v>
      </c>
      <c r="BH67" s="37">
        <v>0</v>
      </c>
      <c r="BI67" s="37">
        <v>0</v>
      </c>
      <c r="BJ67" s="37">
        <v>0</v>
      </c>
      <c r="BK67" s="41">
        <f t="shared" si="18"/>
        <v>0</v>
      </c>
      <c r="BL67" s="37">
        <v>0</v>
      </c>
      <c r="BM67" s="37">
        <v>0</v>
      </c>
      <c r="BN67" s="37">
        <v>1044</v>
      </c>
      <c r="BO67" s="41">
        <f t="shared" si="19"/>
        <v>483</v>
      </c>
      <c r="BP67" s="37">
        <f>'[2]Эндоскопия_расчет (V+расх)'!D55</f>
        <v>0</v>
      </c>
      <c r="BQ67" s="37">
        <f>'[2]Эндоскопия_расчет (V+расх)'!C55-BP67</f>
        <v>483</v>
      </c>
      <c r="BR67" s="37"/>
      <c r="BS67" s="37"/>
      <c r="BT67" s="37">
        <v>0</v>
      </c>
      <c r="BU67" s="37"/>
      <c r="BV67" s="37"/>
      <c r="BW67" s="37"/>
      <c r="BX67" s="35">
        <f t="shared" si="20"/>
        <v>0</v>
      </c>
      <c r="BY67" s="38">
        <f t="shared" si="108"/>
        <v>0</v>
      </c>
      <c r="BZ67" s="37">
        <v>0</v>
      </c>
      <c r="CA67" s="37">
        <v>0</v>
      </c>
      <c r="CB67" s="37">
        <v>0</v>
      </c>
      <c r="CC67" s="37">
        <v>0</v>
      </c>
      <c r="CD67" s="42">
        <v>0</v>
      </c>
      <c r="CE67" s="37"/>
      <c r="CF67" s="37">
        <v>0</v>
      </c>
      <c r="CG67" s="37">
        <v>0</v>
      </c>
      <c r="CH67" s="37">
        <v>0</v>
      </c>
      <c r="CI67" s="37">
        <v>0</v>
      </c>
      <c r="CJ67" s="37">
        <v>0</v>
      </c>
      <c r="CK67" s="37">
        <v>0</v>
      </c>
      <c r="CL67" s="37">
        <v>0</v>
      </c>
      <c r="CM67" s="37">
        <v>0</v>
      </c>
      <c r="CN67" s="37">
        <v>0</v>
      </c>
      <c r="CO67" s="37">
        <v>0</v>
      </c>
      <c r="CP67" s="37">
        <v>0</v>
      </c>
      <c r="CQ67" s="37">
        <v>0</v>
      </c>
      <c r="CR67" s="37">
        <v>0</v>
      </c>
      <c r="CS67" s="37">
        <v>0</v>
      </c>
      <c r="CT67" s="37">
        <v>0</v>
      </c>
      <c r="CU67" s="37"/>
      <c r="CV67" s="37">
        <v>0</v>
      </c>
      <c r="CW67" s="37">
        <v>0</v>
      </c>
      <c r="CX67" s="37">
        <v>0</v>
      </c>
      <c r="CY67" s="37">
        <v>0</v>
      </c>
      <c r="CZ67" s="37">
        <v>0</v>
      </c>
      <c r="DA67" s="37">
        <v>0</v>
      </c>
      <c r="DB67" s="37">
        <v>0</v>
      </c>
      <c r="DC67" s="37">
        <v>0</v>
      </c>
      <c r="DD67" s="37">
        <v>0</v>
      </c>
      <c r="DE67" s="37">
        <v>0</v>
      </c>
      <c r="DF67" s="37">
        <v>0</v>
      </c>
      <c r="DG67" s="37">
        <v>0</v>
      </c>
      <c r="DH67" s="37">
        <v>0</v>
      </c>
      <c r="DI67" s="37">
        <v>0</v>
      </c>
      <c r="DJ67" s="37">
        <v>0</v>
      </c>
      <c r="DK67" s="37">
        <v>0</v>
      </c>
      <c r="DL67" s="37">
        <v>0</v>
      </c>
      <c r="DM67" s="37">
        <v>0</v>
      </c>
      <c r="DN67" s="37"/>
      <c r="DO67" s="37">
        <v>0</v>
      </c>
      <c r="DP67" s="37"/>
      <c r="DQ67" s="43">
        <f t="shared" si="109"/>
        <v>0</v>
      </c>
      <c r="DR67" s="43">
        <f>'[3]ВМП УФ'!D67</f>
        <v>0</v>
      </c>
      <c r="DS67" s="43">
        <f t="shared" si="110"/>
        <v>0</v>
      </c>
      <c r="DT67" s="37"/>
      <c r="DU67" s="35">
        <f t="shared" si="111"/>
        <v>10243</v>
      </c>
      <c r="DV67" s="38">
        <f t="shared" si="112"/>
        <v>1191</v>
      </c>
      <c r="DW67" s="36">
        <v>0</v>
      </c>
      <c r="DX67" s="37">
        <v>0</v>
      </c>
      <c r="DY67" s="37">
        <v>0</v>
      </c>
      <c r="DZ67" s="37">
        <v>42</v>
      </c>
      <c r="EA67" s="36">
        <v>0</v>
      </c>
      <c r="EB67" s="37"/>
      <c r="EC67" s="37">
        <v>0</v>
      </c>
      <c r="ED67" s="37">
        <v>0</v>
      </c>
      <c r="EE67" s="37">
        <v>0</v>
      </c>
      <c r="EF67" s="37">
        <v>0</v>
      </c>
      <c r="EG67" s="37">
        <v>0</v>
      </c>
      <c r="EH67" s="37">
        <v>374</v>
      </c>
      <c r="EI67" s="37">
        <v>0</v>
      </c>
      <c r="EJ67" s="37">
        <v>26</v>
      </c>
      <c r="EK67" s="37">
        <v>611</v>
      </c>
      <c r="EL67" s="36">
        <v>3</v>
      </c>
      <c r="EM67" s="37">
        <v>0</v>
      </c>
      <c r="EN67" s="36">
        <v>0</v>
      </c>
      <c r="EO67" s="37">
        <v>0</v>
      </c>
      <c r="EP67" s="37">
        <v>0</v>
      </c>
      <c r="EQ67" s="37">
        <v>0</v>
      </c>
      <c r="ER67" s="37">
        <v>0</v>
      </c>
      <c r="ES67" s="37">
        <v>0</v>
      </c>
      <c r="ET67" s="37">
        <v>0</v>
      </c>
      <c r="EU67" s="37">
        <v>5</v>
      </c>
      <c r="EV67" s="37">
        <v>10</v>
      </c>
      <c r="EW67" s="37">
        <v>0</v>
      </c>
      <c r="EX67" s="37">
        <v>0</v>
      </c>
      <c r="EY67" s="37">
        <v>72</v>
      </c>
      <c r="EZ67" s="37">
        <v>0</v>
      </c>
      <c r="FA67" s="37">
        <v>0</v>
      </c>
      <c r="FB67" s="37">
        <v>0</v>
      </c>
      <c r="FC67" s="37">
        <v>48</v>
      </c>
      <c r="FD67" s="37">
        <v>0</v>
      </c>
      <c r="FE67" s="37">
        <v>0</v>
      </c>
      <c r="FF67" s="44">
        <f t="shared" si="113"/>
        <v>0</v>
      </c>
      <c r="FG67" s="37">
        <v>0</v>
      </c>
      <c r="FH67" s="37">
        <v>0</v>
      </c>
      <c r="FI67" s="37">
        <v>0</v>
      </c>
      <c r="FJ67" s="35">
        <f t="shared" si="114"/>
        <v>1191</v>
      </c>
      <c r="FK67" s="37"/>
      <c r="FL67" s="37"/>
      <c r="FM67" s="45"/>
    </row>
    <row r="68" spans="1:169" ht="41.25" x14ac:dyDescent="0.35">
      <c r="A68" s="47"/>
      <c r="B68" s="48" t="s">
        <v>245</v>
      </c>
      <c r="C68" s="53"/>
      <c r="D68" s="50">
        <f t="shared" ref="D68:BT68" si="116">SUM(D63:D67)</f>
        <v>224985</v>
      </c>
      <c r="E68" s="50">
        <f t="shared" si="116"/>
        <v>155563</v>
      </c>
      <c r="F68" s="50">
        <f t="shared" si="116"/>
        <v>36429</v>
      </c>
      <c r="G68" s="50">
        <f t="shared" si="116"/>
        <v>35600</v>
      </c>
      <c r="H68" s="50">
        <f t="shared" si="116"/>
        <v>83534</v>
      </c>
      <c r="I68" s="50">
        <f t="shared" si="116"/>
        <v>0</v>
      </c>
      <c r="J68" s="50">
        <f t="shared" si="116"/>
        <v>77208</v>
      </c>
      <c r="K68" s="50">
        <f t="shared" si="116"/>
        <v>19343</v>
      </c>
      <c r="L68" s="50">
        <f t="shared" si="116"/>
        <v>4648</v>
      </c>
      <c r="M68" s="50">
        <f t="shared" si="116"/>
        <v>53217</v>
      </c>
      <c r="N68" s="50">
        <f t="shared" si="116"/>
        <v>0</v>
      </c>
      <c r="O68" s="50">
        <f t="shared" si="116"/>
        <v>78355</v>
      </c>
      <c r="P68" s="50">
        <f t="shared" si="116"/>
        <v>17086</v>
      </c>
      <c r="Q68" s="50">
        <f t="shared" si="116"/>
        <v>30952</v>
      </c>
      <c r="R68" s="50">
        <f t="shared" si="116"/>
        <v>30317</v>
      </c>
      <c r="S68" s="50">
        <f t="shared" si="116"/>
        <v>0</v>
      </c>
      <c r="T68" s="35">
        <f t="shared" si="116"/>
        <v>0</v>
      </c>
      <c r="U68" s="50">
        <f t="shared" si="116"/>
        <v>0</v>
      </c>
      <c r="V68" s="50">
        <f t="shared" ref="V68:Z68" si="117">SUM(V63:V67)</f>
        <v>134670</v>
      </c>
      <c r="W68" s="50">
        <f t="shared" si="117"/>
        <v>15424</v>
      </c>
      <c r="X68" s="50">
        <f t="shared" si="117"/>
        <v>9765</v>
      </c>
      <c r="Y68" s="50">
        <f t="shared" si="117"/>
        <v>3098</v>
      </c>
      <c r="Z68" s="50">
        <f t="shared" si="117"/>
        <v>2561</v>
      </c>
      <c r="AA68" s="50">
        <f t="shared" si="116"/>
        <v>26484</v>
      </c>
      <c r="AB68" s="50">
        <f t="shared" si="116"/>
        <v>13258</v>
      </c>
      <c r="AC68" s="50">
        <f t="shared" si="116"/>
        <v>13226</v>
      </c>
      <c r="AD68" s="50">
        <f t="shared" si="116"/>
        <v>23956</v>
      </c>
      <c r="AE68" s="50">
        <f t="shared" si="116"/>
        <v>23886</v>
      </c>
      <c r="AF68" s="50">
        <f t="shared" si="116"/>
        <v>5624</v>
      </c>
      <c r="AG68" s="50">
        <f t="shared" si="116"/>
        <v>0</v>
      </c>
      <c r="AH68" s="50">
        <f t="shared" si="116"/>
        <v>70</v>
      </c>
      <c r="AI68" s="50">
        <f t="shared" si="116"/>
        <v>418</v>
      </c>
      <c r="AJ68" s="50">
        <f t="shared" si="116"/>
        <v>0</v>
      </c>
      <c r="AK68" s="50">
        <f t="shared" ref="AK68" si="118">SUM(AK63:AK67)</f>
        <v>0</v>
      </c>
      <c r="AL68" s="50">
        <f t="shared" si="116"/>
        <v>0</v>
      </c>
      <c r="AM68" s="50">
        <f t="shared" si="116"/>
        <v>0</v>
      </c>
      <c r="AN68" s="50">
        <f t="shared" si="116"/>
        <v>3140</v>
      </c>
      <c r="AO68" s="50">
        <f t="shared" si="116"/>
        <v>0</v>
      </c>
      <c r="AP68" s="50">
        <f t="shared" ref="AP68" si="119">SUM(AP63:AP67)</f>
        <v>35432</v>
      </c>
      <c r="AQ68" s="50">
        <f t="shared" si="116"/>
        <v>35432</v>
      </c>
      <c r="AR68" s="50">
        <f t="shared" si="116"/>
        <v>0</v>
      </c>
      <c r="AS68" s="50">
        <f t="shared" si="116"/>
        <v>0</v>
      </c>
      <c r="AT68" s="50">
        <f t="shared" ref="AT68:AV68" si="120">SUM(AT63:AT67)</f>
        <v>121404</v>
      </c>
      <c r="AU68" s="50">
        <f t="shared" si="120"/>
        <v>109795</v>
      </c>
      <c r="AV68" s="50">
        <f t="shared" si="120"/>
        <v>0</v>
      </c>
      <c r="AW68" s="50">
        <f t="shared" si="116"/>
        <v>43230</v>
      </c>
      <c r="AX68" s="50">
        <f t="shared" si="116"/>
        <v>20481</v>
      </c>
      <c r="AY68" s="50">
        <f t="shared" si="116"/>
        <v>46084</v>
      </c>
      <c r="AZ68" s="50">
        <f t="shared" si="116"/>
        <v>0</v>
      </c>
      <c r="BA68" s="50">
        <f t="shared" ref="BA68" si="121">SUM(BA63:BA67)</f>
        <v>108420</v>
      </c>
      <c r="BB68" s="50">
        <f t="shared" si="116"/>
        <v>11609</v>
      </c>
      <c r="BC68" s="50">
        <f t="shared" ref="BC68" si="122">SUM(BC63:BC67)</f>
        <v>0</v>
      </c>
      <c r="BD68" s="50">
        <f t="shared" si="116"/>
        <v>0</v>
      </c>
      <c r="BE68" s="50">
        <f t="shared" si="116"/>
        <v>0</v>
      </c>
      <c r="BF68" s="50">
        <f t="shared" ref="BF68" si="123">SUM(BF63:BF67)</f>
        <v>2698</v>
      </c>
      <c r="BG68" s="50">
        <f t="shared" si="116"/>
        <v>1413</v>
      </c>
      <c r="BH68" s="50">
        <f t="shared" si="116"/>
        <v>0</v>
      </c>
      <c r="BI68" s="50">
        <f t="shared" si="116"/>
        <v>1000</v>
      </c>
      <c r="BJ68" s="50">
        <f t="shared" si="116"/>
        <v>285</v>
      </c>
      <c r="BK68" s="50">
        <f t="shared" ref="BK68" si="124">SUM(BK63:BK67)</f>
        <v>239</v>
      </c>
      <c r="BL68" s="50">
        <f t="shared" si="116"/>
        <v>142</v>
      </c>
      <c r="BM68" s="50">
        <f t="shared" si="116"/>
        <v>97</v>
      </c>
      <c r="BN68" s="50">
        <f t="shared" si="116"/>
        <v>25095</v>
      </c>
      <c r="BO68" s="50">
        <f t="shared" ref="BO68" si="125">SUM(BO63:BO67)</f>
        <v>3055</v>
      </c>
      <c r="BP68" s="50">
        <f t="shared" si="116"/>
        <v>62</v>
      </c>
      <c r="BQ68" s="50">
        <f t="shared" si="116"/>
        <v>2993</v>
      </c>
      <c r="BR68" s="50">
        <f t="shared" si="116"/>
        <v>0</v>
      </c>
      <c r="BS68" s="50">
        <f t="shared" si="116"/>
        <v>0</v>
      </c>
      <c r="BT68" s="50">
        <f t="shared" si="116"/>
        <v>14888</v>
      </c>
      <c r="BU68" s="50">
        <f t="shared" ref="BU68:EF68" si="126">SUM(BU63:BU67)</f>
        <v>0</v>
      </c>
      <c r="BV68" s="50">
        <f t="shared" si="126"/>
        <v>2000</v>
      </c>
      <c r="BW68" s="50">
        <f t="shared" si="126"/>
        <v>0</v>
      </c>
      <c r="BX68" s="50">
        <f>SUM(BX63:BX67)</f>
        <v>0</v>
      </c>
      <c r="BY68" s="50">
        <f t="shared" ref="BY68" si="127">SUM(BY63:BY67)</f>
        <v>0</v>
      </c>
      <c r="BZ68" s="50">
        <f t="shared" si="126"/>
        <v>0</v>
      </c>
      <c r="CA68" s="50">
        <f t="shared" si="126"/>
        <v>0</v>
      </c>
      <c r="CB68" s="50">
        <f t="shared" si="126"/>
        <v>0</v>
      </c>
      <c r="CC68" s="50">
        <f t="shared" si="126"/>
        <v>0</v>
      </c>
      <c r="CD68" s="50">
        <f t="shared" si="126"/>
        <v>0</v>
      </c>
      <c r="CE68" s="50">
        <f t="shared" si="126"/>
        <v>0</v>
      </c>
      <c r="CF68" s="50">
        <f t="shared" si="126"/>
        <v>0</v>
      </c>
      <c r="CG68" s="50">
        <f t="shared" si="126"/>
        <v>0</v>
      </c>
      <c r="CH68" s="50">
        <f t="shared" si="126"/>
        <v>0</v>
      </c>
      <c r="CI68" s="50">
        <f t="shared" si="126"/>
        <v>0</v>
      </c>
      <c r="CJ68" s="50">
        <f t="shared" si="126"/>
        <v>0</v>
      </c>
      <c r="CK68" s="50">
        <f t="shared" si="126"/>
        <v>0</v>
      </c>
      <c r="CL68" s="50">
        <f t="shared" si="126"/>
        <v>0</v>
      </c>
      <c r="CM68" s="50">
        <f t="shared" si="126"/>
        <v>0</v>
      </c>
      <c r="CN68" s="50">
        <f t="shared" si="126"/>
        <v>0</v>
      </c>
      <c r="CO68" s="50">
        <f t="shared" si="126"/>
        <v>0</v>
      </c>
      <c r="CP68" s="50">
        <f t="shared" si="126"/>
        <v>0</v>
      </c>
      <c r="CQ68" s="50">
        <f t="shared" si="126"/>
        <v>0</v>
      </c>
      <c r="CR68" s="50">
        <f t="shared" si="126"/>
        <v>0</v>
      </c>
      <c r="CS68" s="50">
        <f t="shared" si="126"/>
        <v>0</v>
      </c>
      <c r="CT68" s="50">
        <f t="shared" si="126"/>
        <v>0</v>
      </c>
      <c r="CU68" s="50">
        <f t="shared" si="126"/>
        <v>0</v>
      </c>
      <c r="CV68" s="50">
        <f t="shared" si="126"/>
        <v>0</v>
      </c>
      <c r="CW68" s="50">
        <f t="shared" si="126"/>
        <v>0</v>
      </c>
      <c r="CX68" s="50">
        <f t="shared" si="126"/>
        <v>0</v>
      </c>
      <c r="CY68" s="50">
        <f t="shared" si="126"/>
        <v>0</v>
      </c>
      <c r="CZ68" s="50">
        <f t="shared" si="126"/>
        <v>0</v>
      </c>
      <c r="DA68" s="50">
        <f t="shared" si="126"/>
        <v>0</v>
      </c>
      <c r="DB68" s="50">
        <f t="shared" si="126"/>
        <v>0</v>
      </c>
      <c r="DC68" s="50">
        <f t="shared" si="126"/>
        <v>0</v>
      </c>
      <c r="DD68" s="50">
        <f t="shared" si="126"/>
        <v>0</v>
      </c>
      <c r="DE68" s="50">
        <f t="shared" si="126"/>
        <v>0</v>
      </c>
      <c r="DF68" s="50">
        <f t="shared" si="126"/>
        <v>0</v>
      </c>
      <c r="DG68" s="50">
        <f t="shared" si="126"/>
        <v>0</v>
      </c>
      <c r="DH68" s="50">
        <f t="shared" si="126"/>
        <v>0</v>
      </c>
      <c r="DI68" s="50">
        <f t="shared" si="126"/>
        <v>0</v>
      </c>
      <c r="DJ68" s="50">
        <f t="shared" si="126"/>
        <v>0</v>
      </c>
      <c r="DK68" s="50">
        <f t="shared" si="126"/>
        <v>0</v>
      </c>
      <c r="DL68" s="50">
        <f t="shared" si="126"/>
        <v>0</v>
      </c>
      <c r="DM68" s="50">
        <f t="shared" si="126"/>
        <v>0</v>
      </c>
      <c r="DN68" s="50">
        <f t="shared" si="126"/>
        <v>0</v>
      </c>
      <c r="DO68" s="50">
        <f t="shared" si="126"/>
        <v>0</v>
      </c>
      <c r="DP68" s="50">
        <f t="shared" si="126"/>
        <v>0</v>
      </c>
      <c r="DQ68" s="50">
        <f t="shared" si="126"/>
        <v>0</v>
      </c>
      <c r="DR68" s="50">
        <f t="shared" si="126"/>
        <v>0</v>
      </c>
      <c r="DS68" s="50">
        <f t="shared" si="126"/>
        <v>0</v>
      </c>
      <c r="DT68" s="50">
        <f t="shared" si="126"/>
        <v>0</v>
      </c>
      <c r="DU68" s="50">
        <f>SUM(DU63:DU67)</f>
        <v>10243</v>
      </c>
      <c r="DV68" s="50">
        <f t="shared" ref="DV68" si="128">SUM(DV63:DV67)</f>
        <v>1191</v>
      </c>
      <c r="DW68" s="50">
        <f t="shared" si="126"/>
        <v>0</v>
      </c>
      <c r="DX68" s="50">
        <f t="shared" si="126"/>
        <v>0</v>
      </c>
      <c r="DY68" s="50">
        <f t="shared" si="126"/>
        <v>0</v>
      </c>
      <c r="DZ68" s="50">
        <f t="shared" si="126"/>
        <v>42</v>
      </c>
      <c r="EA68" s="50">
        <f t="shared" si="126"/>
        <v>0</v>
      </c>
      <c r="EB68" s="50">
        <f t="shared" si="126"/>
        <v>0</v>
      </c>
      <c r="EC68" s="50">
        <f t="shared" si="126"/>
        <v>0</v>
      </c>
      <c r="ED68" s="50">
        <f t="shared" si="126"/>
        <v>0</v>
      </c>
      <c r="EE68" s="50">
        <f t="shared" si="126"/>
        <v>0</v>
      </c>
      <c r="EF68" s="50">
        <f t="shared" si="126"/>
        <v>0</v>
      </c>
      <c r="EG68" s="50">
        <f t="shared" ref="EG68:FL68" si="129">SUM(EG63:EG67)</f>
        <v>0</v>
      </c>
      <c r="EH68" s="50">
        <f t="shared" si="129"/>
        <v>374</v>
      </c>
      <c r="EI68" s="50">
        <f t="shared" si="129"/>
        <v>0</v>
      </c>
      <c r="EJ68" s="50">
        <f t="shared" si="129"/>
        <v>26</v>
      </c>
      <c r="EK68" s="50">
        <f t="shared" si="129"/>
        <v>611</v>
      </c>
      <c r="EL68" s="50">
        <f t="shared" si="129"/>
        <v>3</v>
      </c>
      <c r="EM68" s="50">
        <f t="shared" si="129"/>
        <v>0</v>
      </c>
      <c r="EN68" s="50">
        <f t="shared" si="129"/>
        <v>0</v>
      </c>
      <c r="EO68" s="50">
        <f t="shared" si="129"/>
        <v>0</v>
      </c>
      <c r="EP68" s="50">
        <f t="shared" si="129"/>
        <v>0</v>
      </c>
      <c r="EQ68" s="50">
        <f t="shared" si="129"/>
        <v>0</v>
      </c>
      <c r="ER68" s="50">
        <f t="shared" si="129"/>
        <v>0</v>
      </c>
      <c r="ES68" s="50">
        <f t="shared" si="129"/>
        <v>0</v>
      </c>
      <c r="ET68" s="50">
        <f t="shared" si="129"/>
        <v>0</v>
      </c>
      <c r="EU68" s="50">
        <f t="shared" si="129"/>
        <v>5</v>
      </c>
      <c r="EV68" s="50">
        <f t="shared" si="129"/>
        <v>10</v>
      </c>
      <c r="EW68" s="50">
        <f t="shared" si="129"/>
        <v>0</v>
      </c>
      <c r="EX68" s="50">
        <f t="shared" si="129"/>
        <v>0</v>
      </c>
      <c r="EY68" s="50">
        <f t="shared" si="129"/>
        <v>72</v>
      </c>
      <c r="EZ68" s="50">
        <f t="shared" si="129"/>
        <v>0</v>
      </c>
      <c r="FA68" s="50">
        <f t="shared" si="129"/>
        <v>0</v>
      </c>
      <c r="FB68" s="50">
        <f t="shared" si="129"/>
        <v>0</v>
      </c>
      <c r="FC68" s="50">
        <f t="shared" si="129"/>
        <v>48</v>
      </c>
      <c r="FD68" s="50">
        <f t="shared" si="129"/>
        <v>0</v>
      </c>
      <c r="FE68" s="50">
        <f t="shared" si="129"/>
        <v>0</v>
      </c>
      <c r="FF68" s="50">
        <f t="shared" si="129"/>
        <v>0</v>
      </c>
      <c r="FG68" s="50">
        <f t="shared" si="129"/>
        <v>0</v>
      </c>
      <c r="FH68" s="50">
        <f t="shared" si="129"/>
        <v>0</v>
      </c>
      <c r="FI68" s="50">
        <f t="shared" si="129"/>
        <v>0</v>
      </c>
      <c r="FJ68" s="50">
        <f t="shared" si="129"/>
        <v>1191</v>
      </c>
      <c r="FK68" s="50">
        <f t="shared" si="129"/>
        <v>16518</v>
      </c>
      <c r="FL68" s="50">
        <f t="shared" si="129"/>
        <v>0</v>
      </c>
      <c r="FM68" s="45"/>
    </row>
    <row r="69" spans="1:169" x14ac:dyDescent="0.35">
      <c r="A69" s="32">
        <v>46</v>
      </c>
      <c r="B69" s="33" t="s">
        <v>246</v>
      </c>
      <c r="C69" s="34" t="s">
        <v>247</v>
      </c>
      <c r="D69" s="35">
        <f t="shared" ref="D69:D105" si="130">E69+S69+T69+U69+AA69+AD69+AI69+AJ69+AK69+AN69+AO69+W69</f>
        <v>43951</v>
      </c>
      <c r="E69" s="36">
        <f>F69+G69+H69</f>
        <v>43685</v>
      </c>
      <c r="F69" s="37">
        <f>K69+P69</f>
        <v>19460</v>
      </c>
      <c r="G69" s="37">
        <f>L69+Q69</f>
        <v>0</v>
      </c>
      <c r="H69" s="37">
        <f>M69+R69</f>
        <v>24225</v>
      </c>
      <c r="I69" s="37">
        <f>N69</f>
        <v>0</v>
      </c>
      <c r="J69" s="36">
        <f>K69+L69+M69</f>
        <v>25766</v>
      </c>
      <c r="K69" s="37">
        <v>10333</v>
      </c>
      <c r="L69" s="37">
        <v>0</v>
      </c>
      <c r="M69" s="37">
        <v>15433</v>
      </c>
      <c r="N69" s="37">
        <v>0</v>
      </c>
      <c r="O69" s="36">
        <f>P69+Q69+R69</f>
        <v>17919</v>
      </c>
      <c r="P69" s="37">
        <v>9127</v>
      </c>
      <c r="Q69" s="37">
        <v>0</v>
      </c>
      <c r="R69" s="37">
        <v>8792</v>
      </c>
      <c r="S69" s="37"/>
      <c r="T69" s="37"/>
      <c r="U69" s="37">
        <f>[4]Итого!U63</f>
        <v>0</v>
      </c>
      <c r="V69" s="37"/>
      <c r="W69" s="36">
        <f t="shared" ref="W69:W105" si="131">X69+Y69+Z69</f>
        <v>0</v>
      </c>
      <c r="X69" s="37">
        <v>0</v>
      </c>
      <c r="Y69" s="37">
        <v>0</v>
      </c>
      <c r="Z69" s="37">
        <v>0</v>
      </c>
      <c r="AA69" s="36">
        <f t="shared" ref="AA69:AA105" si="132">AB69+AC69</f>
        <v>0</v>
      </c>
      <c r="AB69" s="37">
        <v>0</v>
      </c>
      <c r="AC69" s="37">
        <v>0</v>
      </c>
      <c r="AD69" s="36">
        <f t="shared" ref="AD69:AD105" si="133">AE69+AG69+AH69</f>
        <v>0</v>
      </c>
      <c r="AE69" s="37">
        <v>0</v>
      </c>
      <c r="AF69" s="37">
        <v>0</v>
      </c>
      <c r="AG69" s="37">
        <v>0</v>
      </c>
      <c r="AH69" s="37">
        <v>0</v>
      </c>
      <c r="AI69" s="37">
        <f>'[1]Дисп ВН_2 этап_2022 год'!M59</f>
        <v>0</v>
      </c>
      <c r="AJ69" s="37"/>
      <c r="AK69" s="36">
        <f t="shared" si="13"/>
        <v>0</v>
      </c>
      <c r="AL69" s="37">
        <v>0</v>
      </c>
      <c r="AM69" s="37">
        <v>0</v>
      </c>
      <c r="AN69" s="37">
        <v>266</v>
      </c>
      <c r="AO69" s="37">
        <v>0</v>
      </c>
      <c r="AP69" s="38">
        <f>SUM(AQ69:AS69)</f>
        <v>0</v>
      </c>
      <c r="AQ69" s="37"/>
      <c r="AR69" s="37">
        <v>0</v>
      </c>
      <c r="AS69" s="37">
        <v>0</v>
      </c>
      <c r="AT69" s="38">
        <f t="shared" ref="AT69:AT105" si="134">AU69+BB69+BC69</f>
        <v>27320</v>
      </c>
      <c r="AU69" s="36">
        <f t="shared" ref="AU69:AU105" si="135">SUM(AW69:AZ69)</f>
        <v>22400</v>
      </c>
      <c r="AV69" s="36">
        <v>0</v>
      </c>
      <c r="AW69" s="37">
        <v>4900</v>
      </c>
      <c r="AX69" s="37">
        <v>0</v>
      </c>
      <c r="AY69" s="37">
        <v>17500</v>
      </c>
      <c r="AZ69" s="37">
        <v>0</v>
      </c>
      <c r="BA69" s="37">
        <v>0</v>
      </c>
      <c r="BB69" s="37">
        <v>4920</v>
      </c>
      <c r="BC69" s="40">
        <f>BD69+BE69</f>
        <v>0</v>
      </c>
      <c r="BD69" s="37">
        <v>0</v>
      </c>
      <c r="BE69" s="37">
        <v>0</v>
      </c>
      <c r="BF69" s="41">
        <f>SUM(BG69:BJ69)</f>
        <v>0</v>
      </c>
      <c r="BG69" s="37">
        <v>0</v>
      </c>
      <c r="BH69" s="37">
        <v>0</v>
      </c>
      <c r="BI69" s="37">
        <v>0</v>
      </c>
      <c r="BJ69" s="37">
        <v>0</v>
      </c>
      <c r="BK69" s="41">
        <f>BL69+BM69</f>
        <v>0</v>
      </c>
      <c r="BL69" s="37">
        <v>0</v>
      </c>
      <c r="BM69" s="37">
        <v>0</v>
      </c>
      <c r="BN69" s="37">
        <v>358</v>
      </c>
      <c r="BO69" s="41">
        <f>BP69+BQ69</f>
        <v>174</v>
      </c>
      <c r="BP69" s="37">
        <f>'[2]Эндоскопия_расчет (V+расх)'!D57</f>
        <v>0</v>
      </c>
      <c r="BQ69" s="37">
        <f>'[2]Эндоскопия_расчет (V+расх)'!C57-BP69</f>
        <v>174</v>
      </c>
      <c r="BR69" s="37"/>
      <c r="BS69" s="37"/>
      <c r="BT69" s="37">
        <v>0</v>
      </c>
      <c r="BU69" s="37"/>
      <c r="BV69" s="37"/>
      <c r="BW69" s="37"/>
      <c r="BX69" s="35">
        <f t="shared" si="20"/>
        <v>0</v>
      </c>
      <c r="BY69" s="38">
        <f>SUM(BZ69:DO69)-CA69-CE69-CU69-DN69-CM69</f>
        <v>0</v>
      </c>
      <c r="BZ69" s="37">
        <v>0</v>
      </c>
      <c r="CA69" s="37">
        <v>0</v>
      </c>
      <c r="CB69" s="37">
        <v>0</v>
      </c>
      <c r="CC69" s="37">
        <v>0</v>
      </c>
      <c r="CD69" s="42">
        <v>0</v>
      </c>
      <c r="CE69" s="37"/>
      <c r="CF69" s="37">
        <v>0</v>
      </c>
      <c r="CG69" s="37">
        <v>0</v>
      </c>
      <c r="CH69" s="37">
        <v>0</v>
      </c>
      <c r="CI69" s="37">
        <v>0</v>
      </c>
      <c r="CJ69" s="37">
        <v>0</v>
      </c>
      <c r="CK69" s="37">
        <v>0</v>
      </c>
      <c r="CL69" s="37">
        <v>0</v>
      </c>
      <c r="CM69" s="37">
        <v>0</v>
      </c>
      <c r="CN69" s="37">
        <v>0</v>
      </c>
      <c r="CO69" s="37">
        <v>0</v>
      </c>
      <c r="CP69" s="37">
        <v>0</v>
      </c>
      <c r="CQ69" s="37">
        <v>0</v>
      </c>
      <c r="CR69" s="37">
        <v>0</v>
      </c>
      <c r="CS69" s="37">
        <v>0</v>
      </c>
      <c r="CT69" s="37">
        <v>0</v>
      </c>
      <c r="CU69" s="37"/>
      <c r="CV69" s="37">
        <v>0</v>
      </c>
      <c r="CW69" s="37">
        <v>0</v>
      </c>
      <c r="CX69" s="37">
        <v>0</v>
      </c>
      <c r="CY69" s="37">
        <v>0</v>
      </c>
      <c r="CZ69" s="37">
        <v>0</v>
      </c>
      <c r="DA69" s="37">
        <v>0</v>
      </c>
      <c r="DB69" s="37">
        <v>0</v>
      </c>
      <c r="DC69" s="37">
        <v>0</v>
      </c>
      <c r="DD69" s="37">
        <v>0</v>
      </c>
      <c r="DE69" s="37">
        <v>0</v>
      </c>
      <c r="DF69" s="37">
        <v>0</v>
      </c>
      <c r="DG69" s="37">
        <v>0</v>
      </c>
      <c r="DH69" s="37">
        <v>0</v>
      </c>
      <c r="DI69" s="37">
        <v>0</v>
      </c>
      <c r="DJ69" s="37">
        <v>0</v>
      </c>
      <c r="DK69" s="37">
        <v>0</v>
      </c>
      <c r="DL69" s="37">
        <v>0</v>
      </c>
      <c r="DM69" s="37">
        <v>0</v>
      </c>
      <c r="DN69" s="37"/>
      <c r="DO69" s="37">
        <v>0</v>
      </c>
      <c r="DP69" s="37"/>
      <c r="DQ69" s="43">
        <f t="shared" ref="DQ69:DQ105" si="136">BY69-DR69</f>
        <v>0</v>
      </c>
      <c r="DR69" s="43">
        <f>'[3]ВМП УФ'!D69</f>
        <v>0</v>
      </c>
      <c r="DS69" s="43">
        <f t="shared" ref="DS69:DS105" si="137">BY69-DM69</f>
        <v>0</v>
      </c>
      <c r="DT69" s="37"/>
      <c r="DU69" s="35">
        <f t="shared" ref="DU69:DU105" si="138">ROUND(DX69*DV$5+(DW69-DX69)*DU$5+DY69*DU$5+DZ69*DU$5+EA69*DU$5+EC69*DU$5+ED69*DU$5+EE69*DU$5+EF69*DU$5+EG69*DU$5+EH69*DU$5+EI69*DU$5+EJ69*DU$5+EK69*DU$5+(EL69-EM69)*DU$5+EN69*DU$5+ER69*DU$5+ES69*DU$5+ET69*DU$5+EU69*DU$5+EV69*DU$5+EW69*DU$5+EX69*DU$5+EY69*DU$5+EZ69*DU$5+FA69*DU$5+FB69*DU$5+FC69*DU$5+FD69*DU$5+FE69*FE$5+FG69*FG$5+FH69*FH$5+FI69*FI$5,0)</f>
        <v>16968</v>
      </c>
      <c r="DV69" s="38">
        <f t="shared" ref="DV69:DV105" si="139">SUM(DW69:FE69)-DX69-EB69-EM69-EO69-EP69-EQ69</f>
        <v>1973</v>
      </c>
      <c r="DW69" s="36">
        <v>0</v>
      </c>
      <c r="DX69" s="37">
        <v>0</v>
      </c>
      <c r="DY69" s="37">
        <v>0</v>
      </c>
      <c r="DZ69" s="37">
        <v>13</v>
      </c>
      <c r="EA69" s="36">
        <v>0</v>
      </c>
      <c r="EB69" s="37"/>
      <c r="EC69" s="37">
        <v>0</v>
      </c>
      <c r="ED69" s="37">
        <v>0</v>
      </c>
      <c r="EE69" s="37">
        <v>0</v>
      </c>
      <c r="EF69" s="37">
        <v>0</v>
      </c>
      <c r="EG69" s="37">
        <v>0</v>
      </c>
      <c r="EH69" s="37">
        <v>556</v>
      </c>
      <c r="EI69" s="37">
        <v>0</v>
      </c>
      <c r="EJ69" s="37">
        <v>14</v>
      </c>
      <c r="EK69" s="37">
        <v>1294</v>
      </c>
      <c r="EL69" s="36">
        <v>0</v>
      </c>
      <c r="EM69" s="37">
        <v>0</v>
      </c>
      <c r="EN69" s="36">
        <v>0</v>
      </c>
      <c r="EO69" s="37">
        <v>0</v>
      </c>
      <c r="EP69" s="37">
        <v>0</v>
      </c>
      <c r="EQ69" s="37">
        <v>0</v>
      </c>
      <c r="ER69" s="37">
        <v>0</v>
      </c>
      <c r="ES69" s="37">
        <v>0</v>
      </c>
      <c r="ET69" s="37">
        <v>0</v>
      </c>
      <c r="EU69" s="37">
        <v>8</v>
      </c>
      <c r="EV69" s="37">
        <v>0</v>
      </c>
      <c r="EW69" s="37">
        <v>0</v>
      </c>
      <c r="EX69" s="37">
        <v>0</v>
      </c>
      <c r="EY69" s="37">
        <v>0</v>
      </c>
      <c r="EZ69" s="37">
        <v>0</v>
      </c>
      <c r="FA69" s="37">
        <v>88</v>
      </c>
      <c r="FB69" s="37">
        <v>0</v>
      </c>
      <c r="FC69" s="37">
        <v>0</v>
      </c>
      <c r="FD69" s="37">
        <v>0</v>
      </c>
      <c r="FE69" s="37">
        <v>0</v>
      </c>
      <c r="FF69" s="44">
        <f t="shared" ref="FF69:FF105" si="140">SUM(FG69:FI69)</f>
        <v>0</v>
      </c>
      <c r="FG69" s="37">
        <v>0</v>
      </c>
      <c r="FH69" s="37">
        <v>0</v>
      </c>
      <c r="FI69" s="37">
        <v>0</v>
      </c>
      <c r="FJ69" s="35">
        <f t="shared" ref="FJ69:FJ105" si="141">DV69-FE69</f>
        <v>1973</v>
      </c>
      <c r="FK69" s="37"/>
      <c r="FL69" s="37"/>
      <c r="FM69" s="45"/>
    </row>
    <row r="70" spans="1:169" ht="31.5" customHeight="1" x14ac:dyDescent="0.35">
      <c r="A70" s="32">
        <f t="shared" ref="A70" si="142">A69+1</f>
        <v>47</v>
      </c>
      <c r="B70" s="33" t="s">
        <v>248</v>
      </c>
      <c r="C70" s="34" t="s">
        <v>249</v>
      </c>
      <c r="D70" s="35">
        <f t="shared" si="130"/>
        <v>32393</v>
      </c>
      <c r="E70" s="36">
        <f t="shared" si="5"/>
        <v>18848</v>
      </c>
      <c r="F70" s="37">
        <f t="shared" si="6"/>
        <v>10620</v>
      </c>
      <c r="G70" s="37">
        <f t="shared" si="6"/>
        <v>0</v>
      </c>
      <c r="H70" s="37">
        <f t="shared" si="6"/>
        <v>8228</v>
      </c>
      <c r="I70" s="37">
        <f t="shared" si="7"/>
        <v>0</v>
      </c>
      <c r="J70" s="36">
        <f t="shared" si="8"/>
        <v>10881</v>
      </c>
      <c r="K70" s="37">
        <v>5639</v>
      </c>
      <c r="L70" s="37">
        <v>0</v>
      </c>
      <c r="M70" s="37">
        <v>5242</v>
      </c>
      <c r="N70" s="37">
        <v>0</v>
      </c>
      <c r="O70" s="36">
        <f t="shared" si="9"/>
        <v>7967</v>
      </c>
      <c r="P70" s="37">
        <v>4981</v>
      </c>
      <c r="Q70" s="37">
        <v>0</v>
      </c>
      <c r="R70" s="37">
        <v>2986</v>
      </c>
      <c r="S70" s="37"/>
      <c r="T70" s="37"/>
      <c r="U70" s="37">
        <f>[4]Итого!U64</f>
        <v>0</v>
      </c>
      <c r="V70" s="51">
        <f>E70+S70+AI70+T70</f>
        <v>19040</v>
      </c>
      <c r="W70" s="36">
        <f t="shared" si="131"/>
        <v>4596</v>
      </c>
      <c r="X70" s="52">
        <v>3328</v>
      </c>
      <c r="Y70" s="52">
        <v>466</v>
      </c>
      <c r="Z70" s="52">
        <v>802</v>
      </c>
      <c r="AA70" s="36">
        <f t="shared" si="132"/>
        <v>1602</v>
      </c>
      <c r="AB70" s="37">
        <v>1602</v>
      </c>
      <c r="AC70" s="37">
        <v>0</v>
      </c>
      <c r="AD70" s="36">
        <f t="shared" si="133"/>
        <v>6822</v>
      </c>
      <c r="AE70" s="37">
        <v>6822</v>
      </c>
      <c r="AF70" s="37">
        <v>1216</v>
      </c>
      <c r="AG70" s="37">
        <v>0</v>
      </c>
      <c r="AH70" s="37">
        <v>0</v>
      </c>
      <c r="AI70" s="37">
        <f>'[1]Дисп ВН_2 этап_2022 год'!M60</f>
        <v>192</v>
      </c>
      <c r="AJ70" s="37"/>
      <c r="AK70" s="36">
        <f t="shared" si="13"/>
        <v>0</v>
      </c>
      <c r="AL70" s="37">
        <v>0</v>
      </c>
      <c r="AM70" s="37">
        <v>0</v>
      </c>
      <c r="AN70" s="37">
        <v>333</v>
      </c>
      <c r="AO70" s="37">
        <v>0</v>
      </c>
      <c r="AP70" s="38">
        <f t="shared" si="14"/>
        <v>6893</v>
      </c>
      <c r="AQ70" s="39">
        <v>6893</v>
      </c>
      <c r="AR70" s="37">
        <v>0</v>
      </c>
      <c r="AS70" s="37">
        <v>0</v>
      </c>
      <c r="AT70" s="38">
        <f t="shared" si="134"/>
        <v>27264</v>
      </c>
      <c r="AU70" s="36">
        <f>SUM(AW70:AZ70)</f>
        <v>22377</v>
      </c>
      <c r="AV70" s="36"/>
      <c r="AW70" s="37">
        <v>6878</v>
      </c>
      <c r="AX70" s="37">
        <v>0</v>
      </c>
      <c r="AY70" s="37">
        <v>15499</v>
      </c>
      <c r="AZ70" s="37">
        <v>0</v>
      </c>
      <c r="BA70" s="51">
        <f>AU70</f>
        <v>22377</v>
      </c>
      <c r="BB70" s="37">
        <v>4887</v>
      </c>
      <c r="BC70" s="40">
        <f t="shared" si="16"/>
        <v>0</v>
      </c>
      <c r="BD70" s="37">
        <v>0</v>
      </c>
      <c r="BE70" s="37">
        <v>0</v>
      </c>
      <c r="BF70" s="41">
        <f t="shared" si="17"/>
        <v>1095</v>
      </c>
      <c r="BG70" s="37">
        <v>1095</v>
      </c>
      <c r="BH70" s="37">
        <v>0</v>
      </c>
      <c r="BI70" s="37">
        <v>0</v>
      </c>
      <c r="BJ70" s="37">
        <v>0</v>
      </c>
      <c r="BK70" s="41">
        <f t="shared" si="18"/>
        <v>716</v>
      </c>
      <c r="BL70" s="37">
        <v>524</v>
      </c>
      <c r="BM70" s="37">
        <v>192</v>
      </c>
      <c r="BN70" s="37">
        <v>1155</v>
      </c>
      <c r="BO70" s="41">
        <f t="shared" si="19"/>
        <v>1452</v>
      </c>
      <c r="BP70" s="37">
        <f>'[2]Эндоскопия_расчет (V+расх)'!D58</f>
        <v>144</v>
      </c>
      <c r="BQ70" s="37">
        <f>'[2]Эндоскопия_расчет (V+расх)'!C58-BP70</f>
        <v>1308</v>
      </c>
      <c r="BR70" s="37"/>
      <c r="BS70" s="37"/>
      <c r="BT70" s="37">
        <v>4254</v>
      </c>
      <c r="BU70" s="37"/>
      <c r="BV70" s="37"/>
      <c r="BW70" s="37"/>
      <c r="BX70" s="35">
        <f>ROUND((BZ70-CA70)*BZ$5+CA70*CA$5+CB70*CB$5+CC70*CC$5+CD70*CD$5+CF70*CF$5+CG70*CG$5+CH70*CH$5+CI70*CI$5+CJ70*CJ$5+CK70*CK$5+CL70*CL$5+CN70*CN$5+CO70*CO$5+CP70*CP$5+CQ70*CQ$5+CR70*CR$5+CS70*CS$5+CT70*CT$5+CV70*CV$5+CW70*CW$5+CX70*CX$5+CY70*CY$5+CZ70*CZ$5+DA70*DA$5+DB70*DB$5+DC70*DC$5+DD70*DD$5+DE70*DE$5+DF70*DF$5+DG70*DG$5+DH70*DH$5+DI70*DI$5+DJ70*DJ$5+DK70*DK$5+DL70*DL$5+DM70*DM$5+DO70*DO$5,0)</f>
        <v>32720</v>
      </c>
      <c r="BY70" s="38">
        <f>SUM(BZ70:DO70)-CA70-CE70-CU70-DN70-CM70</f>
        <v>3537</v>
      </c>
      <c r="BZ70" s="37">
        <v>618</v>
      </c>
      <c r="CA70" s="37">
        <v>0</v>
      </c>
      <c r="CB70" s="37">
        <v>0</v>
      </c>
      <c r="CC70" s="37">
        <v>69</v>
      </c>
      <c r="CD70" s="42">
        <v>8</v>
      </c>
      <c r="CE70" s="37"/>
      <c r="CF70" s="37">
        <v>1</v>
      </c>
      <c r="CG70" s="37">
        <v>0</v>
      </c>
      <c r="CH70" s="37">
        <v>0</v>
      </c>
      <c r="CI70" s="37">
        <v>0</v>
      </c>
      <c r="CJ70" s="37">
        <v>0</v>
      </c>
      <c r="CK70" s="37">
        <v>0</v>
      </c>
      <c r="CL70" s="37">
        <v>0</v>
      </c>
      <c r="CM70" s="37">
        <v>0</v>
      </c>
      <c r="CN70" s="37">
        <v>39</v>
      </c>
      <c r="CO70" s="37">
        <v>14</v>
      </c>
      <c r="CP70" s="37">
        <v>343</v>
      </c>
      <c r="CQ70" s="37">
        <v>293</v>
      </c>
      <c r="CR70" s="37">
        <v>0</v>
      </c>
      <c r="CS70" s="37">
        <v>0</v>
      </c>
      <c r="CT70" s="37">
        <v>0</v>
      </c>
      <c r="CU70" s="37"/>
      <c r="CV70" s="37">
        <v>419</v>
      </c>
      <c r="CW70" s="37">
        <v>45</v>
      </c>
      <c r="CX70" s="37">
        <v>0</v>
      </c>
      <c r="CY70" s="37">
        <v>4</v>
      </c>
      <c r="CZ70" s="37">
        <v>3</v>
      </c>
      <c r="DA70" s="37">
        <v>185</v>
      </c>
      <c r="DB70" s="37">
        <v>0</v>
      </c>
      <c r="DC70" s="37">
        <v>682</v>
      </c>
      <c r="DD70" s="37">
        <v>0</v>
      </c>
      <c r="DE70" s="37">
        <v>162</v>
      </c>
      <c r="DF70" s="37">
        <v>157</v>
      </c>
      <c r="DG70" s="37">
        <v>49</v>
      </c>
      <c r="DH70" s="37">
        <v>445</v>
      </c>
      <c r="DI70" s="37">
        <v>0</v>
      </c>
      <c r="DJ70" s="37">
        <v>0</v>
      </c>
      <c r="DK70" s="37">
        <v>0</v>
      </c>
      <c r="DL70" s="37">
        <v>1</v>
      </c>
      <c r="DM70" s="37">
        <v>0</v>
      </c>
      <c r="DN70" s="37"/>
      <c r="DO70" s="37">
        <v>0</v>
      </c>
      <c r="DP70" s="37"/>
      <c r="DQ70" s="43">
        <f t="shared" si="136"/>
        <v>3356</v>
      </c>
      <c r="DR70" s="43">
        <f>'[3]ВМП УФ'!D70</f>
        <v>181</v>
      </c>
      <c r="DS70" s="43">
        <f t="shared" si="137"/>
        <v>3537</v>
      </c>
      <c r="DT70" s="37"/>
      <c r="DU70" s="35">
        <f t="shared" si="138"/>
        <v>24957</v>
      </c>
      <c r="DV70" s="38">
        <f t="shared" si="139"/>
        <v>2902</v>
      </c>
      <c r="DW70" s="36">
        <v>67</v>
      </c>
      <c r="DX70" s="37">
        <v>0</v>
      </c>
      <c r="DY70" s="37">
        <v>0</v>
      </c>
      <c r="DZ70" s="37">
        <v>105</v>
      </c>
      <c r="EA70" s="36">
        <v>9</v>
      </c>
      <c r="EB70" s="37"/>
      <c r="EC70" s="37">
        <v>0</v>
      </c>
      <c r="ED70" s="37">
        <v>0</v>
      </c>
      <c r="EE70" s="37">
        <v>0</v>
      </c>
      <c r="EF70" s="37">
        <v>0</v>
      </c>
      <c r="EG70" s="37">
        <v>0</v>
      </c>
      <c r="EH70" s="37">
        <v>348</v>
      </c>
      <c r="EI70" s="37">
        <v>0</v>
      </c>
      <c r="EJ70" s="37">
        <v>282</v>
      </c>
      <c r="EK70" s="37">
        <v>614</v>
      </c>
      <c r="EL70" s="36">
        <v>0</v>
      </c>
      <c r="EM70" s="37">
        <v>0</v>
      </c>
      <c r="EN70" s="36">
        <v>0</v>
      </c>
      <c r="EO70" s="37">
        <v>0</v>
      </c>
      <c r="EP70" s="37">
        <v>0</v>
      </c>
      <c r="EQ70" s="37">
        <v>0</v>
      </c>
      <c r="ER70" s="37">
        <v>0</v>
      </c>
      <c r="ES70" s="37">
        <v>1372</v>
      </c>
      <c r="ET70" s="37">
        <v>0</v>
      </c>
      <c r="EU70" s="37">
        <v>5</v>
      </c>
      <c r="EV70" s="37">
        <v>0</v>
      </c>
      <c r="EW70" s="37">
        <v>0</v>
      </c>
      <c r="EX70" s="37">
        <v>0</v>
      </c>
      <c r="EY70" s="37">
        <v>51</v>
      </c>
      <c r="EZ70" s="37">
        <v>0</v>
      </c>
      <c r="FA70" s="37">
        <v>49</v>
      </c>
      <c r="FB70" s="37">
        <v>0</v>
      </c>
      <c r="FC70" s="37">
        <v>0</v>
      </c>
      <c r="FD70" s="37">
        <v>0</v>
      </c>
      <c r="FE70" s="37">
        <v>0</v>
      </c>
      <c r="FF70" s="44">
        <f t="shared" si="140"/>
        <v>0</v>
      </c>
      <c r="FG70" s="37">
        <v>0</v>
      </c>
      <c r="FH70" s="37">
        <v>0</v>
      </c>
      <c r="FI70" s="37">
        <v>0</v>
      </c>
      <c r="FJ70" s="35">
        <f t="shared" si="141"/>
        <v>2902</v>
      </c>
      <c r="FK70" s="37"/>
      <c r="FL70" s="37"/>
      <c r="FM70" s="45"/>
    </row>
    <row r="71" spans="1:169" ht="26.25" customHeight="1" x14ac:dyDescent="0.35">
      <c r="A71" s="32">
        <f>A70+1</f>
        <v>48</v>
      </c>
      <c r="B71" s="33" t="s">
        <v>250</v>
      </c>
      <c r="C71" s="34" t="s">
        <v>251</v>
      </c>
      <c r="D71" s="35">
        <f t="shared" si="130"/>
        <v>5535</v>
      </c>
      <c r="E71" s="36">
        <f t="shared" si="5"/>
        <v>5535</v>
      </c>
      <c r="F71" s="37">
        <f t="shared" si="6"/>
        <v>2335</v>
      </c>
      <c r="G71" s="37">
        <f t="shared" si="6"/>
        <v>3200</v>
      </c>
      <c r="H71" s="37">
        <f t="shared" si="6"/>
        <v>0</v>
      </c>
      <c r="I71" s="37">
        <f t="shared" si="7"/>
        <v>0</v>
      </c>
      <c r="J71" s="36">
        <f t="shared" si="8"/>
        <v>1658</v>
      </c>
      <c r="K71" s="37">
        <v>1240</v>
      </c>
      <c r="L71" s="37">
        <v>418</v>
      </c>
      <c r="M71" s="37">
        <v>0</v>
      </c>
      <c r="N71" s="37">
        <v>0</v>
      </c>
      <c r="O71" s="36">
        <f t="shared" si="9"/>
        <v>3877</v>
      </c>
      <c r="P71" s="37">
        <v>1095</v>
      </c>
      <c r="Q71" s="37">
        <v>2782</v>
      </c>
      <c r="R71" s="37">
        <v>0</v>
      </c>
      <c r="S71" s="37"/>
      <c r="T71" s="37"/>
      <c r="U71" s="37">
        <f>[4]Итого!U65</f>
        <v>0</v>
      </c>
      <c r="V71" s="37"/>
      <c r="W71" s="36">
        <f t="shared" si="131"/>
        <v>0</v>
      </c>
      <c r="X71" s="52">
        <v>0</v>
      </c>
      <c r="Y71" s="52">
        <v>0</v>
      </c>
      <c r="Z71" s="52">
        <v>0</v>
      </c>
      <c r="AA71" s="36">
        <f t="shared" si="132"/>
        <v>0</v>
      </c>
      <c r="AB71" s="37">
        <v>0</v>
      </c>
      <c r="AC71" s="37">
        <v>0</v>
      </c>
      <c r="AD71" s="36">
        <f t="shared" si="133"/>
        <v>0</v>
      </c>
      <c r="AE71" s="37">
        <v>0</v>
      </c>
      <c r="AF71" s="37">
        <v>0</v>
      </c>
      <c r="AG71" s="37">
        <v>0</v>
      </c>
      <c r="AH71" s="37">
        <v>0</v>
      </c>
      <c r="AI71" s="37">
        <f>'[1]Дисп ВН_2 этап_2022 год'!M61</f>
        <v>0</v>
      </c>
      <c r="AJ71" s="37"/>
      <c r="AK71" s="36">
        <f t="shared" si="13"/>
        <v>0</v>
      </c>
      <c r="AL71" s="37">
        <v>0</v>
      </c>
      <c r="AM71" s="37">
        <v>0</v>
      </c>
      <c r="AN71" s="37">
        <v>0</v>
      </c>
      <c r="AO71" s="37">
        <v>0</v>
      </c>
      <c r="AP71" s="38">
        <f t="shared" si="14"/>
        <v>0</v>
      </c>
      <c r="AQ71" s="37"/>
      <c r="AR71" s="37">
        <v>0</v>
      </c>
      <c r="AS71" s="37">
        <v>0</v>
      </c>
      <c r="AT71" s="38">
        <f t="shared" si="134"/>
        <v>0</v>
      </c>
      <c r="AU71" s="36">
        <f t="shared" si="135"/>
        <v>0</v>
      </c>
      <c r="AV71" s="36">
        <v>0</v>
      </c>
      <c r="AW71" s="37">
        <v>0</v>
      </c>
      <c r="AX71" s="37">
        <v>0</v>
      </c>
      <c r="AY71" s="37">
        <v>0</v>
      </c>
      <c r="AZ71" s="37">
        <v>0</v>
      </c>
      <c r="BA71" s="37">
        <v>0</v>
      </c>
      <c r="BB71" s="37">
        <v>0</v>
      </c>
      <c r="BC71" s="40">
        <f t="shared" si="16"/>
        <v>0</v>
      </c>
      <c r="BD71" s="37">
        <v>0</v>
      </c>
      <c r="BE71" s="37">
        <v>0</v>
      </c>
      <c r="BF71" s="41">
        <f t="shared" si="17"/>
        <v>0</v>
      </c>
      <c r="BG71" s="37">
        <v>0</v>
      </c>
      <c r="BH71" s="37">
        <v>0</v>
      </c>
      <c r="BI71" s="37">
        <v>0</v>
      </c>
      <c r="BJ71" s="37">
        <v>0</v>
      </c>
      <c r="BK71" s="41">
        <f t="shared" si="18"/>
        <v>0</v>
      </c>
      <c r="BL71" s="37">
        <v>0</v>
      </c>
      <c r="BM71" s="37">
        <v>0</v>
      </c>
      <c r="BN71" s="37">
        <v>1196</v>
      </c>
      <c r="BO71" s="41">
        <f t="shared" si="19"/>
        <v>0</v>
      </c>
      <c r="BP71" s="37">
        <f>'[2]Эндоскопия_расчет (V+расх)'!D59</f>
        <v>0</v>
      </c>
      <c r="BQ71" s="37">
        <f>'[2]Эндоскопия_расчет (V+расх)'!C59-BP71</f>
        <v>0</v>
      </c>
      <c r="BR71" s="37"/>
      <c r="BS71" s="37"/>
      <c r="BT71" s="37">
        <v>0</v>
      </c>
      <c r="BU71" s="37"/>
      <c r="BV71" s="37"/>
      <c r="BW71" s="37"/>
      <c r="BX71" s="35">
        <f t="shared" si="20"/>
        <v>3920</v>
      </c>
      <c r="BY71" s="38">
        <f t="shared" ref="BY71:BY105" si="143">SUM(BZ71:DO71)-CA71-CE71-CU71-DN71-CM71</f>
        <v>594</v>
      </c>
      <c r="BZ71" s="37">
        <v>594</v>
      </c>
      <c r="CA71" s="37">
        <v>0</v>
      </c>
      <c r="CB71" s="37">
        <v>0</v>
      </c>
      <c r="CC71" s="37">
        <v>0</v>
      </c>
      <c r="CD71" s="42">
        <v>0</v>
      </c>
      <c r="CE71" s="37"/>
      <c r="CF71" s="37">
        <v>0</v>
      </c>
      <c r="CG71" s="37">
        <v>0</v>
      </c>
      <c r="CH71" s="37">
        <v>0</v>
      </c>
      <c r="CI71" s="37">
        <v>0</v>
      </c>
      <c r="CJ71" s="37">
        <v>0</v>
      </c>
      <c r="CK71" s="37">
        <v>0</v>
      </c>
      <c r="CL71" s="37">
        <v>0</v>
      </c>
      <c r="CM71" s="37">
        <v>0</v>
      </c>
      <c r="CN71" s="37">
        <v>0</v>
      </c>
      <c r="CO71" s="37">
        <v>0</v>
      </c>
      <c r="CP71" s="37">
        <v>0</v>
      </c>
      <c r="CQ71" s="37">
        <v>0</v>
      </c>
      <c r="CR71" s="37">
        <v>0</v>
      </c>
      <c r="CS71" s="37">
        <v>0</v>
      </c>
      <c r="CT71" s="37">
        <v>0</v>
      </c>
      <c r="CU71" s="37"/>
      <c r="CV71" s="37">
        <v>0</v>
      </c>
      <c r="CW71" s="37">
        <v>0</v>
      </c>
      <c r="CX71" s="37">
        <v>0</v>
      </c>
      <c r="CY71" s="37">
        <v>0</v>
      </c>
      <c r="CZ71" s="37">
        <v>0</v>
      </c>
      <c r="DA71" s="37">
        <v>0</v>
      </c>
      <c r="DB71" s="37">
        <v>0</v>
      </c>
      <c r="DC71" s="37">
        <v>0</v>
      </c>
      <c r="DD71" s="37">
        <v>0</v>
      </c>
      <c r="DE71" s="37">
        <v>0</v>
      </c>
      <c r="DF71" s="37">
        <v>0</v>
      </c>
      <c r="DG71" s="37">
        <v>0</v>
      </c>
      <c r="DH71" s="37">
        <v>0</v>
      </c>
      <c r="DI71" s="37">
        <v>0</v>
      </c>
      <c r="DJ71" s="37">
        <v>0</v>
      </c>
      <c r="DK71" s="37">
        <v>0</v>
      </c>
      <c r="DL71" s="37">
        <v>0</v>
      </c>
      <c r="DM71" s="37">
        <v>0</v>
      </c>
      <c r="DN71" s="37"/>
      <c r="DO71" s="37">
        <v>0</v>
      </c>
      <c r="DP71" s="37"/>
      <c r="DQ71" s="43">
        <f t="shared" si="136"/>
        <v>544</v>
      </c>
      <c r="DR71" s="43">
        <f>'[3]ВМП УФ'!D71</f>
        <v>50</v>
      </c>
      <c r="DS71" s="43">
        <f t="shared" si="137"/>
        <v>594</v>
      </c>
      <c r="DT71" s="37"/>
      <c r="DU71" s="35">
        <f t="shared" si="138"/>
        <v>22044</v>
      </c>
      <c r="DV71" s="38">
        <f t="shared" si="139"/>
        <v>2058</v>
      </c>
      <c r="DW71" s="36">
        <v>2054</v>
      </c>
      <c r="DX71" s="37">
        <v>224</v>
      </c>
      <c r="DY71" s="37">
        <v>0</v>
      </c>
      <c r="DZ71" s="37">
        <v>0</v>
      </c>
      <c r="EA71" s="36">
        <v>0</v>
      </c>
      <c r="EB71" s="37"/>
      <c r="EC71" s="37">
        <v>0</v>
      </c>
      <c r="ED71" s="37">
        <v>0</v>
      </c>
      <c r="EE71" s="37">
        <v>0</v>
      </c>
      <c r="EF71" s="37">
        <v>0</v>
      </c>
      <c r="EG71" s="37">
        <v>0</v>
      </c>
      <c r="EH71" s="37">
        <v>0</v>
      </c>
      <c r="EI71" s="37">
        <v>0</v>
      </c>
      <c r="EJ71" s="37">
        <v>0</v>
      </c>
      <c r="EK71" s="37">
        <v>0</v>
      </c>
      <c r="EL71" s="36">
        <v>0</v>
      </c>
      <c r="EM71" s="37">
        <v>0</v>
      </c>
      <c r="EN71" s="36">
        <v>0</v>
      </c>
      <c r="EO71" s="37">
        <v>0</v>
      </c>
      <c r="EP71" s="37">
        <v>0</v>
      </c>
      <c r="EQ71" s="37">
        <v>0</v>
      </c>
      <c r="ER71" s="37">
        <v>0</v>
      </c>
      <c r="ES71" s="37">
        <v>0</v>
      </c>
      <c r="ET71" s="37">
        <v>0</v>
      </c>
      <c r="EU71" s="37">
        <v>0</v>
      </c>
      <c r="EV71" s="37">
        <v>0</v>
      </c>
      <c r="EW71" s="37">
        <v>0</v>
      </c>
      <c r="EX71" s="37">
        <v>0</v>
      </c>
      <c r="EY71" s="37">
        <v>0</v>
      </c>
      <c r="EZ71" s="37">
        <v>4</v>
      </c>
      <c r="FA71" s="37">
        <v>0</v>
      </c>
      <c r="FB71" s="37">
        <v>0</v>
      </c>
      <c r="FC71" s="37">
        <v>0</v>
      </c>
      <c r="FD71" s="37">
        <v>0</v>
      </c>
      <c r="FE71" s="37">
        <v>0</v>
      </c>
      <c r="FF71" s="44">
        <f t="shared" si="140"/>
        <v>0</v>
      </c>
      <c r="FG71" s="37">
        <v>0</v>
      </c>
      <c r="FH71" s="37">
        <v>0</v>
      </c>
      <c r="FI71" s="37">
        <v>0</v>
      </c>
      <c r="FJ71" s="35">
        <f t="shared" si="141"/>
        <v>2058</v>
      </c>
      <c r="FK71" s="37"/>
      <c r="FL71" s="37"/>
      <c r="FM71" s="45"/>
    </row>
    <row r="72" spans="1:169" x14ac:dyDescent="0.35">
      <c r="A72" s="32">
        <f t="shared" ref="A72:A105" si="144">A71+1</f>
        <v>49</v>
      </c>
      <c r="B72" s="33" t="s">
        <v>252</v>
      </c>
      <c r="C72" s="59">
        <v>113</v>
      </c>
      <c r="D72" s="35">
        <f t="shared" si="130"/>
        <v>0</v>
      </c>
      <c r="E72" s="36">
        <f t="shared" si="5"/>
        <v>0</v>
      </c>
      <c r="F72" s="37">
        <f t="shared" si="6"/>
        <v>0</v>
      </c>
      <c r="G72" s="37">
        <f t="shared" si="6"/>
        <v>0</v>
      </c>
      <c r="H72" s="37">
        <f t="shared" si="6"/>
        <v>0</v>
      </c>
      <c r="I72" s="37">
        <f t="shared" si="7"/>
        <v>0</v>
      </c>
      <c r="J72" s="36">
        <f t="shared" si="8"/>
        <v>0</v>
      </c>
      <c r="K72" s="37">
        <v>0</v>
      </c>
      <c r="L72" s="37">
        <v>0</v>
      </c>
      <c r="M72" s="37">
        <v>0</v>
      </c>
      <c r="N72" s="37">
        <v>0</v>
      </c>
      <c r="O72" s="36">
        <f t="shared" si="9"/>
        <v>0</v>
      </c>
      <c r="P72" s="37">
        <v>0</v>
      </c>
      <c r="Q72" s="37">
        <v>0</v>
      </c>
      <c r="R72" s="37">
        <v>0</v>
      </c>
      <c r="S72" s="37"/>
      <c r="T72" s="37"/>
      <c r="U72" s="37">
        <f>[4]Итого!U66</f>
        <v>0</v>
      </c>
      <c r="V72" s="37"/>
      <c r="W72" s="36">
        <f t="shared" si="131"/>
        <v>0</v>
      </c>
      <c r="X72" s="37">
        <v>0</v>
      </c>
      <c r="Y72" s="37">
        <v>0</v>
      </c>
      <c r="Z72" s="37">
        <v>0</v>
      </c>
      <c r="AA72" s="36">
        <f t="shared" si="132"/>
        <v>0</v>
      </c>
      <c r="AB72" s="37">
        <v>0</v>
      </c>
      <c r="AC72" s="37">
        <v>0</v>
      </c>
      <c r="AD72" s="36">
        <f t="shared" si="133"/>
        <v>0</v>
      </c>
      <c r="AE72" s="37">
        <v>0</v>
      </c>
      <c r="AF72" s="37">
        <v>0</v>
      </c>
      <c r="AG72" s="37">
        <v>0</v>
      </c>
      <c r="AH72" s="37">
        <v>0</v>
      </c>
      <c r="AI72" s="37">
        <f>'[1]Дисп ВН_2 этап_2022 год'!M62</f>
        <v>0</v>
      </c>
      <c r="AJ72" s="37"/>
      <c r="AK72" s="36">
        <f t="shared" si="13"/>
        <v>0</v>
      </c>
      <c r="AL72" s="37">
        <v>0</v>
      </c>
      <c r="AM72" s="37">
        <v>0</v>
      </c>
      <c r="AN72" s="37">
        <v>0</v>
      </c>
      <c r="AO72" s="37">
        <v>0</v>
      </c>
      <c r="AP72" s="38">
        <f t="shared" si="14"/>
        <v>0</v>
      </c>
      <c r="AQ72" s="37"/>
      <c r="AR72" s="37">
        <v>0</v>
      </c>
      <c r="AS72" s="37">
        <v>0</v>
      </c>
      <c r="AT72" s="38">
        <f t="shared" si="134"/>
        <v>3459</v>
      </c>
      <c r="AU72" s="36">
        <f t="shared" si="135"/>
        <v>3459</v>
      </c>
      <c r="AV72" s="36">
        <v>0</v>
      </c>
      <c r="AW72" s="37">
        <v>3459</v>
      </c>
      <c r="AX72" s="37">
        <v>0</v>
      </c>
      <c r="AY72" s="37">
        <v>0</v>
      </c>
      <c r="AZ72" s="37">
        <v>0</v>
      </c>
      <c r="BA72" s="37">
        <v>0</v>
      </c>
      <c r="BB72" s="37">
        <v>0</v>
      </c>
      <c r="BC72" s="40">
        <f t="shared" si="16"/>
        <v>0</v>
      </c>
      <c r="BD72" s="37">
        <v>0</v>
      </c>
      <c r="BE72" s="37">
        <v>0</v>
      </c>
      <c r="BF72" s="41">
        <f t="shared" si="17"/>
        <v>0</v>
      </c>
      <c r="BG72" s="37">
        <v>0</v>
      </c>
      <c r="BH72" s="37">
        <v>0</v>
      </c>
      <c r="BI72" s="37">
        <v>0</v>
      </c>
      <c r="BJ72" s="37">
        <v>0</v>
      </c>
      <c r="BK72" s="41">
        <f t="shared" si="18"/>
        <v>0</v>
      </c>
      <c r="BL72" s="37">
        <v>0</v>
      </c>
      <c r="BM72" s="37">
        <v>0</v>
      </c>
      <c r="BN72" s="37">
        <v>986</v>
      </c>
      <c r="BO72" s="41">
        <f t="shared" si="19"/>
        <v>0</v>
      </c>
      <c r="BP72" s="37">
        <f>'[2]Эндоскопия_расчет (V+расх)'!D60</f>
        <v>0</v>
      </c>
      <c r="BQ72" s="37">
        <f>'[2]Эндоскопия_расчет (V+расх)'!C60-BP72</f>
        <v>0</v>
      </c>
      <c r="BR72" s="37"/>
      <c r="BS72" s="37"/>
      <c r="BT72" s="37">
        <v>0</v>
      </c>
      <c r="BU72" s="37"/>
      <c r="BV72" s="37"/>
      <c r="BW72" s="37"/>
      <c r="BX72" s="35">
        <f t="shared" si="20"/>
        <v>0</v>
      </c>
      <c r="BY72" s="38">
        <f t="shared" si="143"/>
        <v>0</v>
      </c>
      <c r="BZ72" s="37">
        <v>0</v>
      </c>
      <c r="CA72" s="37">
        <v>0</v>
      </c>
      <c r="CB72" s="37">
        <v>0</v>
      </c>
      <c r="CC72" s="37">
        <v>0</v>
      </c>
      <c r="CD72" s="42">
        <v>0</v>
      </c>
      <c r="CE72" s="37"/>
      <c r="CF72" s="37">
        <v>0</v>
      </c>
      <c r="CG72" s="37">
        <v>0</v>
      </c>
      <c r="CH72" s="37">
        <v>0</v>
      </c>
      <c r="CI72" s="37">
        <v>0</v>
      </c>
      <c r="CJ72" s="37">
        <v>0</v>
      </c>
      <c r="CK72" s="37">
        <v>0</v>
      </c>
      <c r="CL72" s="37">
        <v>0</v>
      </c>
      <c r="CM72" s="37">
        <v>0</v>
      </c>
      <c r="CN72" s="37">
        <v>0</v>
      </c>
      <c r="CO72" s="37">
        <v>0</v>
      </c>
      <c r="CP72" s="37">
        <v>0</v>
      </c>
      <c r="CQ72" s="37">
        <v>0</v>
      </c>
      <c r="CR72" s="37">
        <v>0</v>
      </c>
      <c r="CS72" s="37">
        <v>0</v>
      </c>
      <c r="CT72" s="37">
        <v>0</v>
      </c>
      <c r="CU72" s="37"/>
      <c r="CV72" s="37">
        <v>0</v>
      </c>
      <c r="CW72" s="37">
        <v>0</v>
      </c>
      <c r="CX72" s="37">
        <v>0</v>
      </c>
      <c r="CY72" s="37">
        <v>0</v>
      </c>
      <c r="CZ72" s="37">
        <v>0</v>
      </c>
      <c r="DA72" s="37">
        <v>0</v>
      </c>
      <c r="DB72" s="37">
        <v>0</v>
      </c>
      <c r="DC72" s="37">
        <v>0</v>
      </c>
      <c r="DD72" s="37">
        <v>0</v>
      </c>
      <c r="DE72" s="37">
        <v>0</v>
      </c>
      <c r="DF72" s="37">
        <v>0</v>
      </c>
      <c r="DG72" s="37">
        <v>0</v>
      </c>
      <c r="DH72" s="37">
        <v>0</v>
      </c>
      <c r="DI72" s="37">
        <v>0</v>
      </c>
      <c r="DJ72" s="37">
        <v>0</v>
      </c>
      <c r="DK72" s="37">
        <v>0</v>
      </c>
      <c r="DL72" s="37">
        <v>0</v>
      </c>
      <c r="DM72" s="37">
        <v>0</v>
      </c>
      <c r="DN72" s="37"/>
      <c r="DO72" s="37">
        <v>0</v>
      </c>
      <c r="DP72" s="37"/>
      <c r="DQ72" s="43">
        <f t="shared" si="136"/>
        <v>0</v>
      </c>
      <c r="DR72" s="43">
        <f>'[3]ВМП УФ'!D72</f>
        <v>0</v>
      </c>
      <c r="DS72" s="43">
        <f t="shared" si="137"/>
        <v>0</v>
      </c>
      <c r="DT72" s="37"/>
      <c r="DU72" s="35">
        <f t="shared" si="138"/>
        <v>10497</v>
      </c>
      <c r="DV72" s="38">
        <f t="shared" si="139"/>
        <v>1074</v>
      </c>
      <c r="DW72" s="36">
        <v>1074</v>
      </c>
      <c r="DX72" s="37">
        <v>65</v>
      </c>
      <c r="DY72" s="37">
        <v>0</v>
      </c>
      <c r="DZ72" s="37">
        <v>0</v>
      </c>
      <c r="EA72" s="36">
        <v>0</v>
      </c>
      <c r="EB72" s="37"/>
      <c r="EC72" s="37">
        <v>0</v>
      </c>
      <c r="ED72" s="37">
        <v>0</v>
      </c>
      <c r="EE72" s="37">
        <v>0</v>
      </c>
      <c r="EF72" s="37">
        <v>0</v>
      </c>
      <c r="EG72" s="37">
        <v>0</v>
      </c>
      <c r="EH72" s="37">
        <v>0</v>
      </c>
      <c r="EI72" s="37">
        <v>0</v>
      </c>
      <c r="EJ72" s="37">
        <v>0</v>
      </c>
      <c r="EK72" s="37">
        <v>0</v>
      </c>
      <c r="EL72" s="36">
        <v>0</v>
      </c>
      <c r="EM72" s="37">
        <v>0</v>
      </c>
      <c r="EN72" s="36">
        <v>0</v>
      </c>
      <c r="EO72" s="37">
        <v>0</v>
      </c>
      <c r="EP72" s="37">
        <v>0</v>
      </c>
      <c r="EQ72" s="37">
        <v>0</v>
      </c>
      <c r="ER72" s="37">
        <v>0</v>
      </c>
      <c r="ES72" s="37">
        <v>0</v>
      </c>
      <c r="ET72" s="37">
        <v>0</v>
      </c>
      <c r="EU72" s="37">
        <v>0</v>
      </c>
      <c r="EV72" s="37">
        <v>0</v>
      </c>
      <c r="EW72" s="37">
        <v>0</v>
      </c>
      <c r="EX72" s="37">
        <v>0</v>
      </c>
      <c r="EY72" s="37">
        <v>0</v>
      </c>
      <c r="EZ72" s="37">
        <v>0</v>
      </c>
      <c r="FA72" s="37">
        <v>0</v>
      </c>
      <c r="FB72" s="37">
        <v>0</v>
      </c>
      <c r="FC72" s="37">
        <v>0</v>
      </c>
      <c r="FD72" s="37">
        <v>0</v>
      </c>
      <c r="FE72" s="37">
        <v>0</v>
      </c>
      <c r="FF72" s="44">
        <f t="shared" si="140"/>
        <v>0</v>
      </c>
      <c r="FG72" s="37">
        <v>0</v>
      </c>
      <c r="FH72" s="37">
        <v>0</v>
      </c>
      <c r="FI72" s="37">
        <v>0</v>
      </c>
      <c r="FJ72" s="35">
        <f t="shared" si="141"/>
        <v>1074</v>
      </c>
      <c r="FK72" s="37"/>
      <c r="FL72" s="37"/>
      <c r="FM72" s="45"/>
    </row>
    <row r="73" spans="1:169" x14ac:dyDescent="0.35">
      <c r="A73" s="32">
        <f t="shared" si="144"/>
        <v>50</v>
      </c>
      <c r="B73" s="33" t="s">
        <v>253</v>
      </c>
      <c r="C73" s="34" t="s">
        <v>254</v>
      </c>
      <c r="D73" s="35">
        <f t="shared" si="130"/>
        <v>0</v>
      </c>
      <c r="E73" s="36">
        <f t="shared" si="5"/>
        <v>0</v>
      </c>
      <c r="F73" s="37">
        <f t="shared" si="6"/>
        <v>0</v>
      </c>
      <c r="G73" s="37">
        <f t="shared" si="6"/>
        <v>0</v>
      </c>
      <c r="H73" s="37">
        <f t="shared" si="6"/>
        <v>0</v>
      </c>
      <c r="I73" s="37">
        <f t="shared" si="7"/>
        <v>0</v>
      </c>
      <c r="J73" s="36">
        <f t="shared" si="8"/>
        <v>0</v>
      </c>
      <c r="K73" s="37">
        <v>0</v>
      </c>
      <c r="L73" s="37">
        <v>0</v>
      </c>
      <c r="M73" s="37">
        <v>0</v>
      </c>
      <c r="N73" s="37">
        <v>0</v>
      </c>
      <c r="O73" s="36">
        <f t="shared" si="9"/>
        <v>0</v>
      </c>
      <c r="P73" s="37">
        <v>0</v>
      </c>
      <c r="Q73" s="37">
        <v>0</v>
      </c>
      <c r="R73" s="37">
        <v>0</v>
      </c>
      <c r="S73" s="37"/>
      <c r="T73" s="37"/>
      <c r="U73" s="37">
        <f>[4]Итого!U67</f>
        <v>0</v>
      </c>
      <c r="V73" s="37"/>
      <c r="W73" s="36">
        <f t="shared" si="131"/>
        <v>0</v>
      </c>
      <c r="X73" s="37">
        <v>0</v>
      </c>
      <c r="Y73" s="37">
        <v>0</v>
      </c>
      <c r="Z73" s="37">
        <v>0</v>
      </c>
      <c r="AA73" s="36">
        <f t="shared" si="132"/>
        <v>0</v>
      </c>
      <c r="AB73" s="37">
        <v>0</v>
      </c>
      <c r="AC73" s="37">
        <v>0</v>
      </c>
      <c r="AD73" s="36">
        <f t="shared" si="133"/>
        <v>0</v>
      </c>
      <c r="AE73" s="37">
        <v>0</v>
      </c>
      <c r="AF73" s="37">
        <v>0</v>
      </c>
      <c r="AG73" s="37">
        <v>0</v>
      </c>
      <c r="AH73" s="37">
        <v>0</v>
      </c>
      <c r="AI73" s="37">
        <f>'[1]Дисп ВН_2 этап_2022 год'!M63</f>
        <v>0</v>
      </c>
      <c r="AJ73" s="37"/>
      <c r="AK73" s="36">
        <f t="shared" si="13"/>
        <v>0</v>
      </c>
      <c r="AL73" s="37">
        <v>0</v>
      </c>
      <c r="AM73" s="37">
        <v>0</v>
      </c>
      <c r="AN73" s="37">
        <v>0</v>
      </c>
      <c r="AO73" s="37">
        <v>0</v>
      </c>
      <c r="AP73" s="38">
        <f t="shared" si="14"/>
        <v>0</v>
      </c>
      <c r="AQ73" s="37"/>
      <c r="AR73" s="37">
        <v>0</v>
      </c>
      <c r="AS73" s="37">
        <v>0</v>
      </c>
      <c r="AT73" s="38">
        <f t="shared" si="134"/>
        <v>0</v>
      </c>
      <c r="AU73" s="36">
        <f t="shared" si="135"/>
        <v>0</v>
      </c>
      <c r="AV73" s="36">
        <v>0</v>
      </c>
      <c r="AW73" s="37">
        <v>0</v>
      </c>
      <c r="AX73" s="37">
        <v>0</v>
      </c>
      <c r="AY73" s="37">
        <v>0</v>
      </c>
      <c r="AZ73" s="37">
        <v>0</v>
      </c>
      <c r="BA73" s="37">
        <v>0</v>
      </c>
      <c r="BB73" s="37">
        <v>0</v>
      </c>
      <c r="BC73" s="40">
        <f t="shared" si="16"/>
        <v>0</v>
      </c>
      <c r="BD73" s="37">
        <v>0</v>
      </c>
      <c r="BE73" s="37">
        <v>0</v>
      </c>
      <c r="BF73" s="41">
        <f t="shared" si="17"/>
        <v>6901</v>
      </c>
      <c r="BG73" s="37">
        <v>990</v>
      </c>
      <c r="BH73" s="37">
        <v>3411</v>
      </c>
      <c r="BI73" s="37">
        <v>1500</v>
      </c>
      <c r="BJ73" s="37">
        <v>1000</v>
      </c>
      <c r="BK73" s="41">
        <f t="shared" si="18"/>
        <v>2257</v>
      </c>
      <c r="BL73" s="37">
        <v>1310</v>
      </c>
      <c r="BM73" s="37">
        <v>947</v>
      </c>
      <c r="BN73" s="37">
        <v>0</v>
      </c>
      <c r="BO73" s="41">
        <f t="shared" si="19"/>
        <v>0</v>
      </c>
      <c r="BP73" s="37">
        <f>'[2]Эндоскопия_расчет (V+расх)'!D61</f>
        <v>0</v>
      </c>
      <c r="BQ73" s="37">
        <f>'[2]Эндоскопия_расчет (V+расх)'!C61-BP73</f>
        <v>0</v>
      </c>
      <c r="BR73" s="37"/>
      <c r="BS73" s="37"/>
      <c r="BT73" s="37">
        <v>0</v>
      </c>
      <c r="BU73" s="37"/>
      <c r="BV73" s="37"/>
      <c r="BW73" s="37"/>
      <c r="BX73" s="35">
        <f t="shared" si="20"/>
        <v>0</v>
      </c>
      <c r="BY73" s="38">
        <f t="shared" si="143"/>
        <v>0</v>
      </c>
      <c r="BZ73" s="37">
        <v>0</v>
      </c>
      <c r="CA73" s="37">
        <v>0</v>
      </c>
      <c r="CB73" s="37">
        <v>0</v>
      </c>
      <c r="CC73" s="37">
        <v>0</v>
      </c>
      <c r="CD73" s="42">
        <v>0</v>
      </c>
      <c r="CE73" s="37"/>
      <c r="CF73" s="37">
        <v>0</v>
      </c>
      <c r="CG73" s="37">
        <v>0</v>
      </c>
      <c r="CH73" s="37">
        <v>0</v>
      </c>
      <c r="CI73" s="37">
        <v>0</v>
      </c>
      <c r="CJ73" s="37">
        <v>0</v>
      </c>
      <c r="CK73" s="37">
        <v>0</v>
      </c>
      <c r="CL73" s="37">
        <v>0</v>
      </c>
      <c r="CM73" s="37">
        <v>0</v>
      </c>
      <c r="CN73" s="37">
        <v>0</v>
      </c>
      <c r="CO73" s="37">
        <v>0</v>
      </c>
      <c r="CP73" s="37">
        <v>0</v>
      </c>
      <c r="CQ73" s="37">
        <v>0</v>
      </c>
      <c r="CR73" s="37">
        <v>0</v>
      </c>
      <c r="CS73" s="37">
        <v>0</v>
      </c>
      <c r="CT73" s="37">
        <v>0</v>
      </c>
      <c r="CU73" s="37"/>
      <c r="CV73" s="37">
        <v>0</v>
      </c>
      <c r="CW73" s="37">
        <v>0</v>
      </c>
      <c r="CX73" s="37">
        <v>0</v>
      </c>
      <c r="CY73" s="37">
        <v>0</v>
      </c>
      <c r="CZ73" s="37">
        <v>0</v>
      </c>
      <c r="DA73" s="37">
        <v>0</v>
      </c>
      <c r="DB73" s="37">
        <v>0</v>
      </c>
      <c r="DC73" s="37">
        <v>0</v>
      </c>
      <c r="DD73" s="37">
        <v>0</v>
      </c>
      <c r="DE73" s="37">
        <v>0</v>
      </c>
      <c r="DF73" s="37">
        <v>0</v>
      </c>
      <c r="DG73" s="37">
        <v>0</v>
      </c>
      <c r="DH73" s="37">
        <v>0</v>
      </c>
      <c r="DI73" s="37">
        <v>0</v>
      </c>
      <c r="DJ73" s="37">
        <v>0</v>
      </c>
      <c r="DK73" s="37">
        <v>0</v>
      </c>
      <c r="DL73" s="37">
        <v>0</v>
      </c>
      <c r="DM73" s="37">
        <v>0</v>
      </c>
      <c r="DN73" s="37"/>
      <c r="DO73" s="37">
        <v>0</v>
      </c>
      <c r="DP73" s="37"/>
      <c r="DQ73" s="43">
        <f t="shared" si="136"/>
        <v>0</v>
      </c>
      <c r="DR73" s="43">
        <f>'[3]ВМП УФ'!D73</f>
        <v>0</v>
      </c>
      <c r="DS73" s="43">
        <f t="shared" si="137"/>
        <v>0</v>
      </c>
      <c r="DT73" s="37"/>
      <c r="DU73" s="35">
        <f t="shared" si="138"/>
        <v>0</v>
      </c>
      <c r="DV73" s="38">
        <f t="shared" si="139"/>
        <v>0</v>
      </c>
      <c r="DW73" s="36">
        <v>0</v>
      </c>
      <c r="DX73" s="37">
        <v>0</v>
      </c>
      <c r="DY73" s="37">
        <v>0</v>
      </c>
      <c r="DZ73" s="37">
        <v>0</v>
      </c>
      <c r="EA73" s="36">
        <v>0</v>
      </c>
      <c r="EB73" s="37"/>
      <c r="EC73" s="37">
        <v>0</v>
      </c>
      <c r="ED73" s="37">
        <v>0</v>
      </c>
      <c r="EE73" s="37">
        <v>0</v>
      </c>
      <c r="EF73" s="37">
        <v>0</v>
      </c>
      <c r="EG73" s="37">
        <v>0</v>
      </c>
      <c r="EH73" s="37">
        <v>0</v>
      </c>
      <c r="EI73" s="37">
        <v>0</v>
      </c>
      <c r="EJ73" s="37">
        <v>0</v>
      </c>
      <c r="EK73" s="37">
        <v>0</v>
      </c>
      <c r="EL73" s="36">
        <v>0</v>
      </c>
      <c r="EM73" s="37">
        <v>0</v>
      </c>
      <c r="EN73" s="36">
        <v>0</v>
      </c>
      <c r="EO73" s="37">
        <v>0</v>
      </c>
      <c r="EP73" s="37">
        <v>0</v>
      </c>
      <c r="EQ73" s="37">
        <v>0</v>
      </c>
      <c r="ER73" s="37">
        <v>0</v>
      </c>
      <c r="ES73" s="37">
        <v>0</v>
      </c>
      <c r="ET73" s="37">
        <v>0</v>
      </c>
      <c r="EU73" s="37">
        <v>0</v>
      </c>
      <c r="EV73" s="37">
        <v>0</v>
      </c>
      <c r="EW73" s="37">
        <v>0</v>
      </c>
      <c r="EX73" s="37">
        <v>0</v>
      </c>
      <c r="EY73" s="37">
        <v>0</v>
      </c>
      <c r="EZ73" s="37">
        <v>0</v>
      </c>
      <c r="FA73" s="37">
        <v>0</v>
      </c>
      <c r="FB73" s="37">
        <v>0</v>
      </c>
      <c r="FC73" s="37">
        <v>0</v>
      </c>
      <c r="FD73" s="37">
        <v>0</v>
      </c>
      <c r="FE73" s="37">
        <v>0</v>
      </c>
      <c r="FF73" s="44">
        <f t="shared" si="140"/>
        <v>0</v>
      </c>
      <c r="FG73" s="37">
        <v>0</v>
      </c>
      <c r="FH73" s="37">
        <v>0</v>
      </c>
      <c r="FI73" s="37">
        <v>0</v>
      </c>
      <c r="FJ73" s="35">
        <f t="shared" si="141"/>
        <v>0</v>
      </c>
      <c r="FK73" s="37"/>
      <c r="FL73" s="37"/>
      <c r="FM73" s="45"/>
    </row>
    <row r="74" spans="1:169" x14ac:dyDescent="0.35">
      <c r="A74" s="32">
        <f t="shared" si="144"/>
        <v>51</v>
      </c>
      <c r="B74" s="33" t="s">
        <v>255</v>
      </c>
      <c r="C74" s="34" t="s">
        <v>256</v>
      </c>
      <c r="D74" s="35">
        <f t="shared" si="130"/>
        <v>0</v>
      </c>
      <c r="E74" s="36">
        <f t="shared" si="5"/>
        <v>0</v>
      </c>
      <c r="F74" s="37">
        <f t="shared" si="6"/>
        <v>0</v>
      </c>
      <c r="G74" s="37">
        <f t="shared" si="6"/>
        <v>0</v>
      </c>
      <c r="H74" s="37">
        <f t="shared" si="6"/>
        <v>0</v>
      </c>
      <c r="I74" s="37">
        <f t="shared" si="7"/>
        <v>0</v>
      </c>
      <c r="J74" s="36">
        <f t="shared" si="8"/>
        <v>0</v>
      </c>
      <c r="K74" s="37">
        <v>0</v>
      </c>
      <c r="L74" s="37">
        <v>0</v>
      </c>
      <c r="M74" s="37">
        <v>0</v>
      </c>
      <c r="N74" s="37">
        <v>0</v>
      </c>
      <c r="O74" s="36">
        <f t="shared" si="9"/>
        <v>0</v>
      </c>
      <c r="P74" s="37">
        <v>0</v>
      </c>
      <c r="Q74" s="37">
        <v>0</v>
      </c>
      <c r="R74" s="37">
        <v>0</v>
      </c>
      <c r="S74" s="37"/>
      <c r="T74" s="37"/>
      <c r="U74" s="37">
        <f>[4]Итого!U68</f>
        <v>0</v>
      </c>
      <c r="V74" s="37"/>
      <c r="W74" s="36">
        <f t="shared" si="131"/>
        <v>0</v>
      </c>
      <c r="X74" s="37">
        <v>0</v>
      </c>
      <c r="Y74" s="37">
        <v>0</v>
      </c>
      <c r="Z74" s="37">
        <v>0</v>
      </c>
      <c r="AA74" s="36">
        <f t="shared" si="132"/>
        <v>0</v>
      </c>
      <c r="AB74" s="37">
        <v>0</v>
      </c>
      <c r="AC74" s="37">
        <v>0</v>
      </c>
      <c r="AD74" s="36">
        <f t="shared" si="133"/>
        <v>0</v>
      </c>
      <c r="AE74" s="37">
        <v>0</v>
      </c>
      <c r="AF74" s="37">
        <v>0</v>
      </c>
      <c r="AG74" s="37">
        <v>0</v>
      </c>
      <c r="AH74" s="37">
        <v>0</v>
      </c>
      <c r="AI74" s="37">
        <f>'[1]Дисп ВН_2 этап_2022 год'!M64</f>
        <v>0</v>
      </c>
      <c r="AJ74" s="37"/>
      <c r="AK74" s="36">
        <f t="shared" si="13"/>
        <v>0</v>
      </c>
      <c r="AL74" s="37">
        <v>0</v>
      </c>
      <c r="AM74" s="37">
        <v>0</v>
      </c>
      <c r="AN74" s="37">
        <v>0</v>
      </c>
      <c r="AO74" s="37">
        <v>0</v>
      </c>
      <c r="AP74" s="38">
        <f t="shared" si="14"/>
        <v>0</v>
      </c>
      <c r="AQ74" s="37"/>
      <c r="AR74" s="37">
        <v>0</v>
      </c>
      <c r="AS74" s="37">
        <v>0</v>
      </c>
      <c r="AT74" s="38">
        <f t="shared" si="134"/>
        <v>0</v>
      </c>
      <c r="AU74" s="36">
        <f t="shared" si="135"/>
        <v>0</v>
      </c>
      <c r="AV74" s="36">
        <v>0</v>
      </c>
      <c r="AW74" s="37">
        <v>0</v>
      </c>
      <c r="AX74" s="37">
        <v>0</v>
      </c>
      <c r="AY74" s="37">
        <v>0</v>
      </c>
      <c r="AZ74" s="37">
        <v>0</v>
      </c>
      <c r="BA74" s="37">
        <v>0</v>
      </c>
      <c r="BB74" s="37">
        <v>0</v>
      </c>
      <c r="BC74" s="40">
        <f t="shared" si="16"/>
        <v>0</v>
      </c>
      <c r="BD74" s="37">
        <v>0</v>
      </c>
      <c r="BE74" s="37">
        <v>0</v>
      </c>
      <c r="BF74" s="41">
        <f t="shared" si="17"/>
        <v>0</v>
      </c>
      <c r="BG74" s="37">
        <v>0</v>
      </c>
      <c r="BH74" s="37">
        <v>0</v>
      </c>
      <c r="BI74" s="37">
        <v>0</v>
      </c>
      <c r="BJ74" s="37">
        <v>0</v>
      </c>
      <c r="BK74" s="41">
        <f t="shared" si="18"/>
        <v>2302</v>
      </c>
      <c r="BL74" s="37">
        <v>655</v>
      </c>
      <c r="BM74" s="37">
        <v>1647</v>
      </c>
      <c r="BN74" s="37">
        <v>0</v>
      </c>
      <c r="BO74" s="41">
        <f t="shared" si="19"/>
        <v>0</v>
      </c>
      <c r="BP74" s="37">
        <f>'[2]Эндоскопия_расчет (V+расх)'!D62</f>
        <v>0</v>
      </c>
      <c r="BQ74" s="37">
        <f>'[2]Эндоскопия_расчет (V+расх)'!C62-BP74</f>
        <v>0</v>
      </c>
      <c r="BR74" s="37"/>
      <c r="BS74" s="37"/>
      <c r="BT74" s="37">
        <v>0</v>
      </c>
      <c r="BU74" s="37"/>
      <c r="BV74" s="37"/>
      <c r="BW74" s="37"/>
      <c r="BX74" s="35">
        <f t="shared" si="20"/>
        <v>0</v>
      </c>
      <c r="BY74" s="38">
        <f t="shared" si="143"/>
        <v>0</v>
      </c>
      <c r="BZ74" s="37">
        <v>0</v>
      </c>
      <c r="CA74" s="37">
        <v>0</v>
      </c>
      <c r="CB74" s="37">
        <v>0</v>
      </c>
      <c r="CC74" s="37">
        <v>0</v>
      </c>
      <c r="CD74" s="42">
        <v>0</v>
      </c>
      <c r="CE74" s="37"/>
      <c r="CF74" s="37">
        <v>0</v>
      </c>
      <c r="CG74" s="37">
        <v>0</v>
      </c>
      <c r="CH74" s="37">
        <v>0</v>
      </c>
      <c r="CI74" s="37">
        <v>0</v>
      </c>
      <c r="CJ74" s="37">
        <v>0</v>
      </c>
      <c r="CK74" s="37">
        <v>0</v>
      </c>
      <c r="CL74" s="37">
        <v>0</v>
      </c>
      <c r="CM74" s="37">
        <v>0</v>
      </c>
      <c r="CN74" s="37">
        <v>0</v>
      </c>
      <c r="CO74" s="37">
        <v>0</v>
      </c>
      <c r="CP74" s="37">
        <v>0</v>
      </c>
      <c r="CQ74" s="37">
        <v>0</v>
      </c>
      <c r="CR74" s="37">
        <v>0</v>
      </c>
      <c r="CS74" s="37">
        <v>0</v>
      </c>
      <c r="CT74" s="37">
        <v>0</v>
      </c>
      <c r="CU74" s="37"/>
      <c r="CV74" s="37">
        <v>0</v>
      </c>
      <c r="CW74" s="37">
        <v>0</v>
      </c>
      <c r="CX74" s="37">
        <v>0</v>
      </c>
      <c r="CY74" s="37">
        <v>0</v>
      </c>
      <c r="CZ74" s="37">
        <v>0</v>
      </c>
      <c r="DA74" s="37">
        <v>0</v>
      </c>
      <c r="DB74" s="37">
        <v>0</v>
      </c>
      <c r="DC74" s="37">
        <v>0</v>
      </c>
      <c r="DD74" s="37">
        <v>0</v>
      </c>
      <c r="DE74" s="37">
        <v>0</v>
      </c>
      <c r="DF74" s="37">
        <v>0</v>
      </c>
      <c r="DG74" s="37">
        <v>0</v>
      </c>
      <c r="DH74" s="37">
        <v>0</v>
      </c>
      <c r="DI74" s="37">
        <v>0</v>
      </c>
      <c r="DJ74" s="37">
        <v>0</v>
      </c>
      <c r="DK74" s="37">
        <v>0</v>
      </c>
      <c r="DL74" s="37">
        <v>0</v>
      </c>
      <c r="DM74" s="37">
        <v>0</v>
      </c>
      <c r="DN74" s="37"/>
      <c r="DO74" s="37">
        <v>0</v>
      </c>
      <c r="DP74" s="37"/>
      <c r="DQ74" s="43">
        <f t="shared" si="136"/>
        <v>0</v>
      </c>
      <c r="DR74" s="43">
        <f>'[3]ВМП УФ'!D74</f>
        <v>0</v>
      </c>
      <c r="DS74" s="43">
        <f t="shared" si="137"/>
        <v>0</v>
      </c>
      <c r="DT74" s="37"/>
      <c r="DU74" s="35">
        <f t="shared" si="138"/>
        <v>0</v>
      </c>
      <c r="DV74" s="38">
        <f t="shared" si="139"/>
        <v>0</v>
      </c>
      <c r="DW74" s="36">
        <v>0</v>
      </c>
      <c r="DX74" s="37">
        <v>0</v>
      </c>
      <c r="DY74" s="37">
        <v>0</v>
      </c>
      <c r="DZ74" s="37">
        <v>0</v>
      </c>
      <c r="EA74" s="36">
        <v>0</v>
      </c>
      <c r="EB74" s="37"/>
      <c r="EC74" s="37">
        <v>0</v>
      </c>
      <c r="ED74" s="37">
        <v>0</v>
      </c>
      <c r="EE74" s="37">
        <v>0</v>
      </c>
      <c r="EF74" s="37">
        <v>0</v>
      </c>
      <c r="EG74" s="37">
        <v>0</v>
      </c>
      <c r="EH74" s="37">
        <v>0</v>
      </c>
      <c r="EI74" s="37">
        <v>0</v>
      </c>
      <c r="EJ74" s="37">
        <v>0</v>
      </c>
      <c r="EK74" s="37">
        <v>0</v>
      </c>
      <c r="EL74" s="36">
        <v>0</v>
      </c>
      <c r="EM74" s="37">
        <v>0</v>
      </c>
      <c r="EN74" s="36">
        <v>0</v>
      </c>
      <c r="EO74" s="37">
        <v>0</v>
      </c>
      <c r="EP74" s="37">
        <v>0</v>
      </c>
      <c r="EQ74" s="37">
        <v>0</v>
      </c>
      <c r="ER74" s="37">
        <v>0</v>
      </c>
      <c r="ES74" s="37">
        <v>0</v>
      </c>
      <c r="ET74" s="37">
        <v>0</v>
      </c>
      <c r="EU74" s="37">
        <v>0</v>
      </c>
      <c r="EV74" s="37">
        <v>0</v>
      </c>
      <c r="EW74" s="37">
        <v>0</v>
      </c>
      <c r="EX74" s="37">
        <v>0</v>
      </c>
      <c r="EY74" s="37">
        <v>0</v>
      </c>
      <c r="EZ74" s="37">
        <v>0</v>
      </c>
      <c r="FA74" s="37">
        <v>0</v>
      </c>
      <c r="FB74" s="37">
        <v>0</v>
      </c>
      <c r="FC74" s="37">
        <v>0</v>
      </c>
      <c r="FD74" s="37">
        <v>0</v>
      </c>
      <c r="FE74" s="37">
        <v>0</v>
      </c>
      <c r="FF74" s="44">
        <f t="shared" si="140"/>
        <v>0</v>
      </c>
      <c r="FG74" s="37">
        <v>0</v>
      </c>
      <c r="FH74" s="37">
        <v>0</v>
      </c>
      <c r="FI74" s="37">
        <v>0</v>
      </c>
      <c r="FJ74" s="35">
        <f t="shared" si="141"/>
        <v>0</v>
      </c>
      <c r="FK74" s="37"/>
      <c r="FL74" s="37"/>
      <c r="FM74" s="45"/>
    </row>
    <row r="75" spans="1:169" x14ac:dyDescent="0.35">
      <c r="A75" s="32">
        <f t="shared" si="144"/>
        <v>52</v>
      </c>
      <c r="B75" s="33" t="s">
        <v>257</v>
      </c>
      <c r="C75" s="34" t="s">
        <v>258</v>
      </c>
      <c r="D75" s="35">
        <f t="shared" si="130"/>
        <v>0</v>
      </c>
      <c r="E75" s="36">
        <f t="shared" si="5"/>
        <v>0</v>
      </c>
      <c r="F75" s="37">
        <f t="shared" si="6"/>
        <v>0</v>
      </c>
      <c r="G75" s="37">
        <f t="shared" si="6"/>
        <v>0</v>
      </c>
      <c r="H75" s="37">
        <f t="shared" si="6"/>
        <v>0</v>
      </c>
      <c r="I75" s="37">
        <f t="shared" si="7"/>
        <v>0</v>
      </c>
      <c r="J75" s="36">
        <f t="shared" si="8"/>
        <v>0</v>
      </c>
      <c r="K75" s="37">
        <v>0</v>
      </c>
      <c r="L75" s="37">
        <v>0</v>
      </c>
      <c r="M75" s="37">
        <v>0</v>
      </c>
      <c r="N75" s="37">
        <v>0</v>
      </c>
      <c r="O75" s="36">
        <f t="shared" si="9"/>
        <v>0</v>
      </c>
      <c r="P75" s="37">
        <v>0</v>
      </c>
      <c r="Q75" s="37">
        <v>0</v>
      </c>
      <c r="R75" s="37">
        <v>0</v>
      </c>
      <c r="S75" s="37"/>
      <c r="T75" s="37"/>
      <c r="U75" s="37">
        <f>[4]Итого!U69</f>
        <v>0</v>
      </c>
      <c r="V75" s="37"/>
      <c r="W75" s="36">
        <f t="shared" si="131"/>
        <v>0</v>
      </c>
      <c r="X75" s="37">
        <v>0</v>
      </c>
      <c r="Y75" s="37">
        <v>0</v>
      </c>
      <c r="Z75" s="37">
        <v>0</v>
      </c>
      <c r="AA75" s="36">
        <f t="shared" si="132"/>
        <v>0</v>
      </c>
      <c r="AB75" s="37">
        <v>0</v>
      </c>
      <c r="AC75" s="37">
        <v>0</v>
      </c>
      <c r="AD75" s="36">
        <f t="shared" si="133"/>
        <v>0</v>
      </c>
      <c r="AE75" s="37">
        <v>0</v>
      </c>
      <c r="AF75" s="37">
        <v>0</v>
      </c>
      <c r="AG75" s="37">
        <v>0</v>
      </c>
      <c r="AH75" s="37">
        <v>0</v>
      </c>
      <c r="AI75" s="37">
        <f>'[1]Дисп ВН_2 этап_2022 год'!M65</f>
        <v>0</v>
      </c>
      <c r="AJ75" s="37"/>
      <c r="AK75" s="36">
        <f t="shared" si="13"/>
        <v>0</v>
      </c>
      <c r="AL75" s="37">
        <v>0</v>
      </c>
      <c r="AM75" s="37">
        <v>0</v>
      </c>
      <c r="AN75" s="37">
        <v>0</v>
      </c>
      <c r="AO75" s="37">
        <v>0</v>
      </c>
      <c r="AP75" s="38">
        <f t="shared" si="14"/>
        <v>0</v>
      </c>
      <c r="AQ75" s="37"/>
      <c r="AR75" s="37">
        <v>0</v>
      </c>
      <c r="AS75" s="37">
        <v>0</v>
      </c>
      <c r="AT75" s="38">
        <f t="shared" si="134"/>
        <v>0</v>
      </c>
      <c r="AU75" s="36">
        <f t="shared" si="135"/>
        <v>0</v>
      </c>
      <c r="AV75" s="36">
        <v>0</v>
      </c>
      <c r="AW75" s="37">
        <v>0</v>
      </c>
      <c r="AX75" s="37">
        <v>0</v>
      </c>
      <c r="AY75" s="37">
        <v>0</v>
      </c>
      <c r="AZ75" s="37">
        <v>0</v>
      </c>
      <c r="BA75" s="37">
        <v>0</v>
      </c>
      <c r="BB75" s="37">
        <v>0</v>
      </c>
      <c r="BC75" s="40">
        <f t="shared" si="16"/>
        <v>0</v>
      </c>
      <c r="BD75" s="37">
        <v>0</v>
      </c>
      <c r="BE75" s="37">
        <v>0</v>
      </c>
      <c r="BF75" s="41">
        <f t="shared" si="17"/>
        <v>0</v>
      </c>
      <c r="BG75" s="37">
        <v>0</v>
      </c>
      <c r="BH75" s="37">
        <v>0</v>
      </c>
      <c r="BI75" s="37">
        <v>0</v>
      </c>
      <c r="BJ75" s="37">
        <v>0</v>
      </c>
      <c r="BK75" s="41">
        <f t="shared" si="18"/>
        <v>1479</v>
      </c>
      <c r="BL75" s="37">
        <v>655</v>
      </c>
      <c r="BM75" s="37">
        <v>824</v>
      </c>
      <c r="BN75" s="37">
        <v>0</v>
      </c>
      <c r="BO75" s="41">
        <f t="shared" si="19"/>
        <v>0</v>
      </c>
      <c r="BP75" s="37">
        <f>'[2]Эндоскопия_расчет (V+расх)'!D63</f>
        <v>0</v>
      </c>
      <c r="BQ75" s="37">
        <f>'[2]Эндоскопия_расчет (V+расх)'!C63-BP75</f>
        <v>0</v>
      </c>
      <c r="BR75" s="37"/>
      <c r="BS75" s="37"/>
      <c r="BT75" s="37">
        <v>0</v>
      </c>
      <c r="BU75" s="37"/>
      <c r="BV75" s="37"/>
      <c r="BW75" s="37"/>
      <c r="BX75" s="35">
        <f t="shared" si="20"/>
        <v>0</v>
      </c>
      <c r="BY75" s="38">
        <f t="shared" si="143"/>
        <v>0</v>
      </c>
      <c r="BZ75" s="37">
        <v>0</v>
      </c>
      <c r="CA75" s="37">
        <v>0</v>
      </c>
      <c r="CB75" s="37">
        <v>0</v>
      </c>
      <c r="CC75" s="37">
        <v>0</v>
      </c>
      <c r="CD75" s="42">
        <v>0</v>
      </c>
      <c r="CE75" s="37"/>
      <c r="CF75" s="37">
        <v>0</v>
      </c>
      <c r="CG75" s="37">
        <v>0</v>
      </c>
      <c r="CH75" s="37">
        <v>0</v>
      </c>
      <c r="CI75" s="37">
        <v>0</v>
      </c>
      <c r="CJ75" s="37">
        <v>0</v>
      </c>
      <c r="CK75" s="37">
        <v>0</v>
      </c>
      <c r="CL75" s="37">
        <v>0</v>
      </c>
      <c r="CM75" s="37">
        <v>0</v>
      </c>
      <c r="CN75" s="37">
        <v>0</v>
      </c>
      <c r="CO75" s="37">
        <v>0</v>
      </c>
      <c r="CP75" s="37">
        <v>0</v>
      </c>
      <c r="CQ75" s="37">
        <v>0</v>
      </c>
      <c r="CR75" s="37">
        <v>0</v>
      </c>
      <c r="CS75" s="37">
        <v>0</v>
      </c>
      <c r="CT75" s="37">
        <v>0</v>
      </c>
      <c r="CU75" s="37"/>
      <c r="CV75" s="37">
        <v>0</v>
      </c>
      <c r="CW75" s="37">
        <v>0</v>
      </c>
      <c r="CX75" s="37">
        <v>0</v>
      </c>
      <c r="CY75" s="37">
        <v>0</v>
      </c>
      <c r="CZ75" s="37">
        <v>0</v>
      </c>
      <c r="DA75" s="37">
        <v>0</v>
      </c>
      <c r="DB75" s="37">
        <v>0</v>
      </c>
      <c r="DC75" s="37">
        <v>0</v>
      </c>
      <c r="DD75" s="37">
        <v>0</v>
      </c>
      <c r="DE75" s="37">
        <v>0</v>
      </c>
      <c r="DF75" s="37">
        <v>0</v>
      </c>
      <c r="DG75" s="37">
        <v>0</v>
      </c>
      <c r="DH75" s="37">
        <v>0</v>
      </c>
      <c r="DI75" s="37">
        <v>0</v>
      </c>
      <c r="DJ75" s="37">
        <v>0</v>
      </c>
      <c r="DK75" s="37">
        <v>0</v>
      </c>
      <c r="DL75" s="37">
        <v>0</v>
      </c>
      <c r="DM75" s="37">
        <v>0</v>
      </c>
      <c r="DN75" s="37"/>
      <c r="DO75" s="37">
        <v>0</v>
      </c>
      <c r="DP75" s="37"/>
      <c r="DQ75" s="43">
        <f t="shared" si="136"/>
        <v>0</v>
      </c>
      <c r="DR75" s="43">
        <f>'[3]ВМП УФ'!D75</f>
        <v>0</v>
      </c>
      <c r="DS75" s="43">
        <f t="shared" si="137"/>
        <v>0</v>
      </c>
      <c r="DT75" s="37"/>
      <c r="DU75" s="35">
        <f t="shared" si="138"/>
        <v>0</v>
      </c>
      <c r="DV75" s="38">
        <f t="shared" si="139"/>
        <v>0</v>
      </c>
      <c r="DW75" s="36">
        <v>0</v>
      </c>
      <c r="DX75" s="37">
        <v>0</v>
      </c>
      <c r="DY75" s="37">
        <v>0</v>
      </c>
      <c r="DZ75" s="37">
        <v>0</v>
      </c>
      <c r="EA75" s="36">
        <v>0</v>
      </c>
      <c r="EB75" s="37"/>
      <c r="EC75" s="37">
        <v>0</v>
      </c>
      <c r="ED75" s="37">
        <v>0</v>
      </c>
      <c r="EE75" s="37">
        <v>0</v>
      </c>
      <c r="EF75" s="37">
        <v>0</v>
      </c>
      <c r="EG75" s="37">
        <v>0</v>
      </c>
      <c r="EH75" s="37">
        <v>0</v>
      </c>
      <c r="EI75" s="37">
        <v>0</v>
      </c>
      <c r="EJ75" s="37">
        <v>0</v>
      </c>
      <c r="EK75" s="37">
        <v>0</v>
      </c>
      <c r="EL75" s="36">
        <v>0</v>
      </c>
      <c r="EM75" s="37">
        <v>0</v>
      </c>
      <c r="EN75" s="36">
        <v>0</v>
      </c>
      <c r="EO75" s="37">
        <v>0</v>
      </c>
      <c r="EP75" s="37">
        <v>0</v>
      </c>
      <c r="EQ75" s="37">
        <v>0</v>
      </c>
      <c r="ER75" s="37">
        <v>0</v>
      </c>
      <c r="ES75" s="37">
        <v>0</v>
      </c>
      <c r="ET75" s="37">
        <v>0</v>
      </c>
      <c r="EU75" s="37">
        <v>0</v>
      </c>
      <c r="EV75" s="37">
        <v>0</v>
      </c>
      <c r="EW75" s="37">
        <v>0</v>
      </c>
      <c r="EX75" s="37">
        <v>0</v>
      </c>
      <c r="EY75" s="37">
        <v>0</v>
      </c>
      <c r="EZ75" s="37">
        <v>0</v>
      </c>
      <c r="FA75" s="37">
        <v>0</v>
      </c>
      <c r="FB75" s="37">
        <v>0</v>
      </c>
      <c r="FC75" s="37">
        <v>0</v>
      </c>
      <c r="FD75" s="37">
        <v>0</v>
      </c>
      <c r="FE75" s="37">
        <v>0</v>
      </c>
      <c r="FF75" s="44">
        <f t="shared" si="140"/>
        <v>0</v>
      </c>
      <c r="FG75" s="37">
        <v>0</v>
      </c>
      <c r="FH75" s="37">
        <v>0</v>
      </c>
      <c r="FI75" s="37">
        <v>0</v>
      </c>
      <c r="FJ75" s="35">
        <f t="shared" si="141"/>
        <v>0</v>
      </c>
      <c r="FK75" s="37"/>
      <c r="FL75" s="37"/>
      <c r="FM75" s="45"/>
    </row>
    <row r="76" spans="1:169" x14ac:dyDescent="0.35">
      <c r="A76" s="32">
        <f t="shared" si="144"/>
        <v>53</v>
      </c>
      <c r="B76" s="33" t="s">
        <v>259</v>
      </c>
      <c r="C76" s="34" t="s">
        <v>260</v>
      </c>
      <c r="D76" s="35">
        <f t="shared" si="130"/>
        <v>222</v>
      </c>
      <c r="E76" s="36">
        <f t="shared" si="5"/>
        <v>50</v>
      </c>
      <c r="F76" s="37">
        <f t="shared" si="6"/>
        <v>0</v>
      </c>
      <c r="G76" s="37">
        <f t="shared" si="6"/>
        <v>0</v>
      </c>
      <c r="H76" s="37">
        <f t="shared" si="6"/>
        <v>50</v>
      </c>
      <c r="I76" s="37">
        <f t="shared" si="7"/>
        <v>0</v>
      </c>
      <c r="J76" s="36">
        <f t="shared" si="8"/>
        <v>32</v>
      </c>
      <c r="K76" s="37">
        <v>0</v>
      </c>
      <c r="L76" s="37">
        <v>0</v>
      </c>
      <c r="M76" s="37">
        <v>32</v>
      </c>
      <c r="N76" s="37">
        <v>0</v>
      </c>
      <c r="O76" s="36">
        <f t="shared" si="9"/>
        <v>18</v>
      </c>
      <c r="P76" s="37">
        <v>0</v>
      </c>
      <c r="Q76" s="37">
        <v>0</v>
      </c>
      <c r="R76" s="37">
        <v>18</v>
      </c>
      <c r="S76" s="37"/>
      <c r="T76" s="37"/>
      <c r="U76" s="37">
        <f>[4]Итого!U70</f>
        <v>0</v>
      </c>
      <c r="V76" s="37"/>
      <c r="W76" s="36">
        <f t="shared" si="131"/>
        <v>0</v>
      </c>
      <c r="X76" s="37">
        <v>0</v>
      </c>
      <c r="Y76" s="37">
        <v>0</v>
      </c>
      <c r="Z76" s="37">
        <v>0</v>
      </c>
      <c r="AA76" s="36">
        <f t="shared" si="132"/>
        <v>0</v>
      </c>
      <c r="AB76" s="37">
        <v>0</v>
      </c>
      <c r="AC76" s="37">
        <v>0</v>
      </c>
      <c r="AD76" s="36">
        <f t="shared" si="133"/>
        <v>0</v>
      </c>
      <c r="AE76" s="37">
        <v>0</v>
      </c>
      <c r="AF76" s="37">
        <v>0</v>
      </c>
      <c r="AG76" s="37">
        <v>0</v>
      </c>
      <c r="AH76" s="37">
        <v>0</v>
      </c>
      <c r="AI76" s="37">
        <f>'[1]Дисп ВН_2 этап_2022 год'!M66</f>
        <v>0</v>
      </c>
      <c r="AJ76" s="37"/>
      <c r="AK76" s="36">
        <f t="shared" si="13"/>
        <v>0</v>
      </c>
      <c r="AL76" s="37">
        <v>0</v>
      </c>
      <c r="AM76" s="37">
        <v>0</v>
      </c>
      <c r="AN76" s="37">
        <v>172</v>
      </c>
      <c r="AO76" s="37">
        <v>0</v>
      </c>
      <c r="AP76" s="38">
        <f t="shared" si="14"/>
        <v>0</v>
      </c>
      <c r="AQ76" s="37"/>
      <c r="AR76" s="37">
        <v>0</v>
      </c>
      <c r="AS76" s="37">
        <v>0</v>
      </c>
      <c r="AT76" s="38">
        <f t="shared" si="134"/>
        <v>52</v>
      </c>
      <c r="AU76" s="36">
        <f t="shared" si="135"/>
        <v>12</v>
      </c>
      <c r="AV76" s="36">
        <v>0</v>
      </c>
      <c r="AW76" s="37">
        <v>0</v>
      </c>
      <c r="AX76" s="37">
        <v>0</v>
      </c>
      <c r="AY76" s="37">
        <v>12</v>
      </c>
      <c r="AZ76" s="37">
        <v>0</v>
      </c>
      <c r="BA76" s="37">
        <v>0</v>
      </c>
      <c r="BB76" s="37">
        <v>40</v>
      </c>
      <c r="BC76" s="40">
        <f t="shared" si="16"/>
        <v>0</v>
      </c>
      <c r="BD76" s="37">
        <v>0</v>
      </c>
      <c r="BE76" s="37">
        <v>0</v>
      </c>
      <c r="BF76" s="41">
        <f t="shared" si="17"/>
        <v>0</v>
      </c>
      <c r="BG76" s="37">
        <v>0</v>
      </c>
      <c r="BH76" s="37">
        <v>0</v>
      </c>
      <c r="BI76" s="37">
        <v>0</v>
      </c>
      <c r="BJ76" s="37">
        <v>0</v>
      </c>
      <c r="BK76" s="41">
        <f t="shared" si="18"/>
        <v>2028</v>
      </c>
      <c r="BL76" s="37">
        <v>655</v>
      </c>
      <c r="BM76" s="37">
        <v>1373</v>
      </c>
      <c r="BN76" s="37">
        <v>2241</v>
      </c>
      <c r="BO76" s="41">
        <f t="shared" si="19"/>
        <v>0</v>
      </c>
      <c r="BP76" s="37">
        <f>'[2]Эндоскопия_расчет (V+расх)'!D64</f>
        <v>0</v>
      </c>
      <c r="BQ76" s="37">
        <f>'[2]Эндоскопия_расчет (V+расх)'!C64-BP76</f>
        <v>0</v>
      </c>
      <c r="BR76" s="37"/>
      <c r="BS76" s="37"/>
      <c r="BT76" s="37">
        <v>0</v>
      </c>
      <c r="BU76" s="37"/>
      <c r="BV76" s="37"/>
      <c r="BW76" s="37"/>
      <c r="BX76" s="35">
        <f t="shared" si="20"/>
        <v>0</v>
      </c>
      <c r="BY76" s="38">
        <f t="shared" si="143"/>
        <v>0</v>
      </c>
      <c r="BZ76" s="37">
        <v>0</v>
      </c>
      <c r="CA76" s="37">
        <v>0</v>
      </c>
      <c r="CB76" s="37">
        <v>0</v>
      </c>
      <c r="CC76" s="37">
        <v>0</v>
      </c>
      <c r="CD76" s="42">
        <v>0</v>
      </c>
      <c r="CE76" s="37"/>
      <c r="CF76" s="37">
        <v>0</v>
      </c>
      <c r="CG76" s="37">
        <v>0</v>
      </c>
      <c r="CH76" s="37">
        <v>0</v>
      </c>
      <c r="CI76" s="37">
        <v>0</v>
      </c>
      <c r="CJ76" s="37">
        <v>0</v>
      </c>
      <c r="CK76" s="37">
        <v>0</v>
      </c>
      <c r="CL76" s="37">
        <v>0</v>
      </c>
      <c r="CM76" s="37">
        <v>0</v>
      </c>
      <c r="CN76" s="37">
        <v>0</v>
      </c>
      <c r="CO76" s="37">
        <v>0</v>
      </c>
      <c r="CP76" s="37">
        <v>0</v>
      </c>
      <c r="CQ76" s="37">
        <v>0</v>
      </c>
      <c r="CR76" s="37">
        <v>0</v>
      </c>
      <c r="CS76" s="37">
        <v>0</v>
      </c>
      <c r="CT76" s="37">
        <v>0</v>
      </c>
      <c r="CU76" s="37"/>
      <c r="CV76" s="37">
        <v>0</v>
      </c>
      <c r="CW76" s="37">
        <v>0</v>
      </c>
      <c r="CX76" s="37">
        <v>0</v>
      </c>
      <c r="CY76" s="37">
        <v>0</v>
      </c>
      <c r="CZ76" s="37">
        <v>0</v>
      </c>
      <c r="DA76" s="37">
        <v>0</v>
      </c>
      <c r="DB76" s="37">
        <v>0</v>
      </c>
      <c r="DC76" s="37">
        <v>0</v>
      </c>
      <c r="DD76" s="37">
        <v>0</v>
      </c>
      <c r="DE76" s="37">
        <v>0</v>
      </c>
      <c r="DF76" s="37">
        <v>0</v>
      </c>
      <c r="DG76" s="37">
        <v>0</v>
      </c>
      <c r="DH76" s="37">
        <v>0</v>
      </c>
      <c r="DI76" s="37">
        <v>0</v>
      </c>
      <c r="DJ76" s="37">
        <v>0</v>
      </c>
      <c r="DK76" s="37">
        <v>0</v>
      </c>
      <c r="DL76" s="37">
        <v>0</v>
      </c>
      <c r="DM76" s="37">
        <v>0</v>
      </c>
      <c r="DN76" s="37"/>
      <c r="DO76" s="37">
        <v>0</v>
      </c>
      <c r="DP76" s="37"/>
      <c r="DQ76" s="43">
        <f t="shared" si="136"/>
        <v>0</v>
      </c>
      <c r="DR76" s="43">
        <f>'[3]ВМП УФ'!D76</f>
        <v>0</v>
      </c>
      <c r="DS76" s="43">
        <f t="shared" si="137"/>
        <v>0</v>
      </c>
      <c r="DT76" s="37"/>
      <c r="DU76" s="35">
        <f t="shared" si="138"/>
        <v>0</v>
      </c>
      <c r="DV76" s="38">
        <f t="shared" si="139"/>
        <v>0</v>
      </c>
      <c r="DW76" s="36">
        <v>0</v>
      </c>
      <c r="DX76" s="37">
        <v>0</v>
      </c>
      <c r="DY76" s="37">
        <v>0</v>
      </c>
      <c r="DZ76" s="37">
        <v>0</v>
      </c>
      <c r="EA76" s="36">
        <v>0</v>
      </c>
      <c r="EB76" s="37"/>
      <c r="EC76" s="37">
        <v>0</v>
      </c>
      <c r="ED76" s="37">
        <v>0</v>
      </c>
      <c r="EE76" s="37">
        <v>0</v>
      </c>
      <c r="EF76" s="37">
        <v>0</v>
      </c>
      <c r="EG76" s="37">
        <v>0</v>
      </c>
      <c r="EH76" s="37">
        <v>0</v>
      </c>
      <c r="EI76" s="37">
        <v>0</v>
      </c>
      <c r="EJ76" s="37">
        <v>0</v>
      </c>
      <c r="EK76" s="37">
        <v>0</v>
      </c>
      <c r="EL76" s="36">
        <v>0</v>
      </c>
      <c r="EM76" s="37">
        <v>0</v>
      </c>
      <c r="EN76" s="36">
        <v>0</v>
      </c>
      <c r="EO76" s="37">
        <v>0</v>
      </c>
      <c r="EP76" s="37">
        <v>0</v>
      </c>
      <c r="EQ76" s="37">
        <v>0</v>
      </c>
      <c r="ER76" s="37">
        <v>0</v>
      </c>
      <c r="ES76" s="37">
        <v>0</v>
      </c>
      <c r="ET76" s="37">
        <v>0</v>
      </c>
      <c r="EU76" s="37">
        <v>0</v>
      </c>
      <c r="EV76" s="37">
        <v>0</v>
      </c>
      <c r="EW76" s="37">
        <v>0</v>
      </c>
      <c r="EX76" s="37">
        <v>0</v>
      </c>
      <c r="EY76" s="37">
        <v>0</v>
      </c>
      <c r="EZ76" s="37">
        <v>0</v>
      </c>
      <c r="FA76" s="37">
        <v>0</v>
      </c>
      <c r="FB76" s="37">
        <v>0</v>
      </c>
      <c r="FC76" s="37">
        <v>0</v>
      </c>
      <c r="FD76" s="37">
        <v>0</v>
      </c>
      <c r="FE76" s="37">
        <v>0</v>
      </c>
      <c r="FF76" s="44">
        <f t="shared" si="140"/>
        <v>0</v>
      </c>
      <c r="FG76" s="37">
        <v>0</v>
      </c>
      <c r="FH76" s="37">
        <v>0</v>
      </c>
      <c r="FI76" s="37">
        <v>0</v>
      </c>
      <c r="FJ76" s="35">
        <f t="shared" si="141"/>
        <v>0</v>
      </c>
      <c r="FK76" s="37"/>
      <c r="FL76" s="37"/>
      <c r="FM76" s="45"/>
    </row>
    <row r="77" spans="1:169" x14ac:dyDescent="0.35">
      <c r="A77" s="32">
        <f t="shared" si="144"/>
        <v>54</v>
      </c>
      <c r="B77" s="33" t="s">
        <v>261</v>
      </c>
      <c r="C77" s="34" t="s">
        <v>262</v>
      </c>
      <c r="D77" s="35">
        <f t="shared" si="130"/>
        <v>0</v>
      </c>
      <c r="E77" s="36">
        <f t="shared" si="5"/>
        <v>0</v>
      </c>
      <c r="F77" s="37">
        <f t="shared" si="6"/>
        <v>0</v>
      </c>
      <c r="G77" s="37">
        <f t="shared" si="6"/>
        <v>0</v>
      </c>
      <c r="H77" s="37">
        <f t="shared" si="6"/>
        <v>0</v>
      </c>
      <c r="I77" s="37">
        <f t="shared" si="7"/>
        <v>0</v>
      </c>
      <c r="J77" s="36">
        <f t="shared" si="8"/>
        <v>0</v>
      </c>
      <c r="K77" s="37">
        <v>0</v>
      </c>
      <c r="L77" s="37">
        <v>0</v>
      </c>
      <c r="M77" s="37">
        <v>0</v>
      </c>
      <c r="N77" s="37">
        <v>0</v>
      </c>
      <c r="O77" s="36">
        <f t="shared" si="9"/>
        <v>0</v>
      </c>
      <c r="P77" s="37">
        <v>0</v>
      </c>
      <c r="Q77" s="37">
        <v>0</v>
      </c>
      <c r="R77" s="37">
        <v>0</v>
      </c>
      <c r="S77" s="37"/>
      <c r="T77" s="37"/>
      <c r="U77" s="37">
        <f>[4]Итого!U71</f>
        <v>0</v>
      </c>
      <c r="V77" s="37"/>
      <c r="W77" s="36">
        <f t="shared" si="131"/>
        <v>0</v>
      </c>
      <c r="X77" s="37">
        <v>0</v>
      </c>
      <c r="Y77" s="37">
        <v>0</v>
      </c>
      <c r="Z77" s="37">
        <v>0</v>
      </c>
      <c r="AA77" s="36">
        <f t="shared" si="132"/>
        <v>0</v>
      </c>
      <c r="AB77" s="37">
        <v>0</v>
      </c>
      <c r="AC77" s="37">
        <v>0</v>
      </c>
      <c r="AD77" s="36">
        <f t="shared" si="133"/>
        <v>0</v>
      </c>
      <c r="AE77" s="37">
        <v>0</v>
      </c>
      <c r="AF77" s="37">
        <v>0</v>
      </c>
      <c r="AG77" s="37">
        <v>0</v>
      </c>
      <c r="AH77" s="37">
        <v>0</v>
      </c>
      <c r="AI77" s="37">
        <f>'[1]Дисп ВН_2 этап_2022 год'!M67</f>
        <v>0</v>
      </c>
      <c r="AJ77" s="37"/>
      <c r="AK77" s="36">
        <f t="shared" si="13"/>
        <v>0</v>
      </c>
      <c r="AL77" s="37">
        <v>0</v>
      </c>
      <c r="AM77" s="37">
        <v>0</v>
      </c>
      <c r="AN77" s="37">
        <v>0</v>
      </c>
      <c r="AO77" s="37">
        <v>0</v>
      </c>
      <c r="AP77" s="38">
        <f t="shared" si="14"/>
        <v>0</v>
      </c>
      <c r="AQ77" s="37"/>
      <c r="AR77" s="37">
        <v>0</v>
      </c>
      <c r="AS77" s="37">
        <v>0</v>
      </c>
      <c r="AT77" s="38">
        <f t="shared" si="134"/>
        <v>3552</v>
      </c>
      <c r="AU77" s="36">
        <f t="shared" si="135"/>
        <v>0</v>
      </c>
      <c r="AV77" s="36">
        <v>0</v>
      </c>
      <c r="AW77" s="37">
        <v>0</v>
      </c>
      <c r="AX77" s="37">
        <v>0</v>
      </c>
      <c r="AY77" s="37">
        <v>0</v>
      </c>
      <c r="AZ77" s="37">
        <v>0</v>
      </c>
      <c r="BA77" s="37">
        <v>0</v>
      </c>
      <c r="BB77" s="37">
        <v>0</v>
      </c>
      <c r="BC77" s="40">
        <f t="shared" si="16"/>
        <v>3552</v>
      </c>
      <c r="BD77" s="37">
        <v>3120</v>
      </c>
      <c r="BE77" s="37">
        <v>432</v>
      </c>
      <c r="BF77" s="41">
        <f t="shared" si="17"/>
        <v>0</v>
      </c>
      <c r="BG77" s="37">
        <v>0</v>
      </c>
      <c r="BH77" s="37">
        <v>0</v>
      </c>
      <c r="BI77" s="37">
        <v>0</v>
      </c>
      <c r="BJ77" s="37">
        <v>0</v>
      </c>
      <c r="BK77" s="41">
        <f t="shared" si="18"/>
        <v>0</v>
      </c>
      <c r="BL77" s="37">
        <v>0</v>
      </c>
      <c r="BM77" s="37">
        <v>0</v>
      </c>
      <c r="BN77" s="37">
        <v>0</v>
      </c>
      <c r="BO77" s="41">
        <f t="shared" si="19"/>
        <v>0</v>
      </c>
      <c r="BP77" s="37">
        <f>'[2]Эндоскопия_расчет (V+расх)'!D65</f>
        <v>0</v>
      </c>
      <c r="BQ77" s="37">
        <f>'[2]Эндоскопия_расчет (V+расх)'!C65-BP77</f>
        <v>0</v>
      </c>
      <c r="BR77" s="37"/>
      <c r="BS77" s="37"/>
      <c r="BT77" s="37">
        <v>0</v>
      </c>
      <c r="BU77" s="37"/>
      <c r="BV77" s="37"/>
      <c r="BW77" s="37"/>
      <c r="BX77" s="35">
        <f t="shared" si="20"/>
        <v>0</v>
      </c>
      <c r="BY77" s="38">
        <f t="shared" si="143"/>
        <v>0</v>
      </c>
      <c r="BZ77" s="37">
        <v>0</v>
      </c>
      <c r="CA77" s="37">
        <v>0</v>
      </c>
      <c r="CB77" s="37">
        <v>0</v>
      </c>
      <c r="CC77" s="37">
        <v>0</v>
      </c>
      <c r="CD77" s="42">
        <v>0</v>
      </c>
      <c r="CE77" s="37"/>
      <c r="CF77" s="37">
        <v>0</v>
      </c>
      <c r="CG77" s="37">
        <v>0</v>
      </c>
      <c r="CH77" s="37">
        <v>0</v>
      </c>
      <c r="CI77" s="37">
        <v>0</v>
      </c>
      <c r="CJ77" s="37">
        <v>0</v>
      </c>
      <c r="CK77" s="37">
        <v>0</v>
      </c>
      <c r="CL77" s="37">
        <v>0</v>
      </c>
      <c r="CM77" s="37">
        <v>0</v>
      </c>
      <c r="CN77" s="37">
        <v>0</v>
      </c>
      <c r="CO77" s="37">
        <v>0</v>
      </c>
      <c r="CP77" s="37">
        <v>0</v>
      </c>
      <c r="CQ77" s="37">
        <v>0</v>
      </c>
      <c r="CR77" s="37">
        <v>0</v>
      </c>
      <c r="CS77" s="37">
        <v>0</v>
      </c>
      <c r="CT77" s="37">
        <v>0</v>
      </c>
      <c r="CU77" s="37"/>
      <c r="CV77" s="37">
        <v>0</v>
      </c>
      <c r="CW77" s="37">
        <v>0</v>
      </c>
      <c r="CX77" s="37">
        <v>0</v>
      </c>
      <c r="CY77" s="37">
        <v>0</v>
      </c>
      <c r="CZ77" s="37">
        <v>0</v>
      </c>
      <c r="DA77" s="37">
        <v>0</v>
      </c>
      <c r="DB77" s="37">
        <v>0</v>
      </c>
      <c r="DC77" s="37">
        <v>0</v>
      </c>
      <c r="DD77" s="37">
        <v>0</v>
      </c>
      <c r="DE77" s="37">
        <v>0</v>
      </c>
      <c r="DF77" s="37">
        <v>0</v>
      </c>
      <c r="DG77" s="37">
        <v>0</v>
      </c>
      <c r="DH77" s="37">
        <v>0</v>
      </c>
      <c r="DI77" s="37">
        <v>0</v>
      </c>
      <c r="DJ77" s="37">
        <v>0</v>
      </c>
      <c r="DK77" s="37">
        <v>0</v>
      </c>
      <c r="DL77" s="37">
        <v>0</v>
      </c>
      <c r="DM77" s="37">
        <v>0</v>
      </c>
      <c r="DN77" s="37"/>
      <c r="DO77" s="37">
        <v>0</v>
      </c>
      <c r="DP77" s="37"/>
      <c r="DQ77" s="43">
        <f t="shared" si="136"/>
        <v>0</v>
      </c>
      <c r="DR77" s="43">
        <f>'[3]ВМП УФ'!D77</f>
        <v>0</v>
      </c>
      <c r="DS77" s="43">
        <f t="shared" si="137"/>
        <v>0</v>
      </c>
      <c r="DT77" s="37"/>
      <c r="DU77" s="35">
        <f>ROUND(DX77*DV$5+(DW77-DX77)*DU$5+DY77*DU$5+DZ77*DU$5+EA77*DU$5+EC77*DU$5+ED77*DU$5+EE77*DU$5+EF77*DU$5+EG77*DU$5+EH77*DU$5+EI77*DU$5+EJ77*DU$5+EK77*DU$5+(EL77-EM77)*DU$5+EN77*DU$5+ER77*DU$5+ES77*DU$5+ET77*DU$5+EU77*DU$5+EV77*DU$5+EW77*DU$5+EX77*DU$5+EY77*DU$5+EZ77*DU$5+FA77*DU$5+FB77*DU$5+FC77*DU$5+FD77*DU$5+FE77*FE$5+FG77*FG$5+FH77*FH$5+FI77*FI$5,0)-1</f>
        <v>26298</v>
      </c>
      <c r="DV77" s="38">
        <f t="shared" si="139"/>
        <v>876</v>
      </c>
      <c r="DW77" s="36">
        <v>0</v>
      </c>
      <c r="DX77" s="37">
        <v>0</v>
      </c>
      <c r="DY77" s="37">
        <v>0</v>
      </c>
      <c r="DZ77" s="37">
        <v>0</v>
      </c>
      <c r="EA77" s="36">
        <v>0</v>
      </c>
      <c r="EB77" s="37"/>
      <c r="EC77" s="37">
        <v>0</v>
      </c>
      <c r="ED77" s="37">
        <v>0</v>
      </c>
      <c r="EE77" s="37">
        <v>0</v>
      </c>
      <c r="EF77" s="37">
        <v>0</v>
      </c>
      <c r="EG77" s="37">
        <v>0</v>
      </c>
      <c r="EH77" s="37">
        <v>0</v>
      </c>
      <c r="EI77" s="37">
        <v>0</v>
      </c>
      <c r="EJ77" s="37">
        <v>0</v>
      </c>
      <c r="EK77" s="37">
        <v>0</v>
      </c>
      <c r="EL77" s="36">
        <v>876</v>
      </c>
      <c r="EM77" s="37">
        <v>876</v>
      </c>
      <c r="EN77" s="36">
        <v>0</v>
      </c>
      <c r="EO77" s="37">
        <v>0</v>
      </c>
      <c r="EP77" s="37">
        <v>0</v>
      </c>
      <c r="EQ77" s="37">
        <v>0</v>
      </c>
      <c r="ER77" s="37">
        <v>0</v>
      </c>
      <c r="ES77" s="37">
        <v>0</v>
      </c>
      <c r="ET77" s="37">
        <v>0</v>
      </c>
      <c r="EU77" s="37">
        <v>0</v>
      </c>
      <c r="EV77" s="37">
        <v>0</v>
      </c>
      <c r="EW77" s="37">
        <v>0</v>
      </c>
      <c r="EX77" s="37">
        <v>0</v>
      </c>
      <c r="EY77" s="37">
        <v>0</v>
      </c>
      <c r="EZ77" s="37">
        <v>0</v>
      </c>
      <c r="FA77" s="37">
        <v>0</v>
      </c>
      <c r="FB77" s="37">
        <v>0</v>
      </c>
      <c r="FC77" s="37">
        <v>0</v>
      </c>
      <c r="FD77" s="37">
        <v>0</v>
      </c>
      <c r="FE77" s="37">
        <v>0</v>
      </c>
      <c r="FF77" s="44">
        <f t="shared" si="140"/>
        <v>876</v>
      </c>
      <c r="FG77" s="37">
        <v>828</v>
      </c>
      <c r="FH77" s="37">
        <v>48</v>
      </c>
      <c r="FI77" s="37">
        <v>0</v>
      </c>
      <c r="FJ77" s="35">
        <f t="shared" si="141"/>
        <v>876</v>
      </c>
      <c r="FK77" s="37"/>
      <c r="FL77" s="37"/>
      <c r="FM77" s="45"/>
    </row>
    <row r="78" spans="1:169" x14ac:dyDescent="0.35">
      <c r="A78" s="32">
        <f t="shared" si="144"/>
        <v>55</v>
      </c>
      <c r="B78" s="33" t="s">
        <v>263</v>
      </c>
      <c r="C78" s="34" t="s">
        <v>264</v>
      </c>
      <c r="D78" s="35">
        <f t="shared" si="130"/>
        <v>2663</v>
      </c>
      <c r="E78" s="36">
        <f t="shared" si="5"/>
        <v>1998</v>
      </c>
      <c r="F78" s="37">
        <f t="shared" si="6"/>
        <v>1100</v>
      </c>
      <c r="G78" s="37">
        <f t="shared" si="6"/>
        <v>0</v>
      </c>
      <c r="H78" s="37">
        <f t="shared" si="6"/>
        <v>898</v>
      </c>
      <c r="I78" s="37">
        <f t="shared" si="7"/>
        <v>0</v>
      </c>
      <c r="J78" s="36">
        <f t="shared" si="8"/>
        <v>1156</v>
      </c>
      <c r="K78" s="37">
        <v>584</v>
      </c>
      <c r="L78" s="37">
        <v>0</v>
      </c>
      <c r="M78" s="37">
        <v>572</v>
      </c>
      <c r="N78" s="37">
        <v>0</v>
      </c>
      <c r="O78" s="36">
        <f t="shared" si="9"/>
        <v>842</v>
      </c>
      <c r="P78" s="37">
        <v>516</v>
      </c>
      <c r="Q78" s="37">
        <v>0</v>
      </c>
      <c r="R78" s="37">
        <v>326</v>
      </c>
      <c r="S78" s="37"/>
      <c r="T78" s="37"/>
      <c r="U78" s="37">
        <f>[4]Итого!U72</f>
        <v>0</v>
      </c>
      <c r="V78" s="37"/>
      <c r="W78" s="36">
        <f t="shared" si="131"/>
        <v>0</v>
      </c>
      <c r="X78" s="37">
        <v>0</v>
      </c>
      <c r="Y78" s="37">
        <v>0</v>
      </c>
      <c r="Z78" s="37">
        <v>0</v>
      </c>
      <c r="AA78" s="36">
        <f t="shared" si="132"/>
        <v>0</v>
      </c>
      <c r="AB78" s="37">
        <v>0</v>
      </c>
      <c r="AC78" s="37">
        <v>0</v>
      </c>
      <c r="AD78" s="36">
        <f t="shared" si="133"/>
        <v>0</v>
      </c>
      <c r="AE78" s="37">
        <v>0</v>
      </c>
      <c r="AF78" s="37">
        <v>0</v>
      </c>
      <c r="AG78" s="37">
        <v>0</v>
      </c>
      <c r="AH78" s="37">
        <v>0</v>
      </c>
      <c r="AI78" s="37">
        <f>'[1]Дисп ВН_2 этап_2022 год'!M68</f>
        <v>0</v>
      </c>
      <c r="AJ78" s="37"/>
      <c r="AK78" s="36">
        <f t="shared" si="13"/>
        <v>0</v>
      </c>
      <c r="AL78" s="37">
        <v>0</v>
      </c>
      <c r="AM78" s="37">
        <v>0</v>
      </c>
      <c r="AN78" s="37">
        <v>665</v>
      </c>
      <c r="AO78" s="37">
        <v>0</v>
      </c>
      <c r="AP78" s="38">
        <f t="shared" si="14"/>
        <v>0</v>
      </c>
      <c r="AQ78" s="37"/>
      <c r="AR78" s="37">
        <v>0</v>
      </c>
      <c r="AS78" s="37">
        <v>0</v>
      </c>
      <c r="AT78" s="38">
        <f t="shared" si="134"/>
        <v>2303</v>
      </c>
      <c r="AU78" s="36">
        <f t="shared" si="135"/>
        <v>299</v>
      </c>
      <c r="AV78" s="36">
        <v>0</v>
      </c>
      <c r="AW78" s="37">
        <v>94</v>
      </c>
      <c r="AX78" s="37">
        <v>0</v>
      </c>
      <c r="AY78" s="37">
        <v>205</v>
      </c>
      <c r="AZ78" s="37">
        <v>0</v>
      </c>
      <c r="BA78" s="37">
        <v>0</v>
      </c>
      <c r="BB78" s="37">
        <v>2004</v>
      </c>
      <c r="BC78" s="40">
        <f t="shared" si="16"/>
        <v>0</v>
      </c>
      <c r="BD78" s="37">
        <v>0</v>
      </c>
      <c r="BE78" s="37">
        <v>0</v>
      </c>
      <c r="BF78" s="41">
        <f t="shared" si="17"/>
        <v>0</v>
      </c>
      <c r="BG78" s="37">
        <v>0</v>
      </c>
      <c r="BH78" s="37">
        <v>0</v>
      </c>
      <c r="BI78" s="37">
        <v>0</v>
      </c>
      <c r="BJ78" s="37">
        <v>0</v>
      </c>
      <c r="BK78" s="41">
        <f t="shared" si="18"/>
        <v>1890</v>
      </c>
      <c r="BL78" s="37">
        <v>655</v>
      </c>
      <c r="BM78" s="37">
        <v>1235</v>
      </c>
      <c r="BN78" s="37">
        <v>209</v>
      </c>
      <c r="BO78" s="41">
        <f t="shared" si="19"/>
        <v>0</v>
      </c>
      <c r="BP78" s="37">
        <f>'[2]Эндоскопия_расчет (V+расх)'!D66</f>
        <v>0</v>
      </c>
      <c r="BQ78" s="37">
        <f>'[2]Эндоскопия_расчет (V+расх)'!C66-BP78</f>
        <v>0</v>
      </c>
      <c r="BR78" s="37"/>
      <c r="BS78" s="37"/>
      <c r="BT78" s="37">
        <v>0</v>
      </c>
      <c r="BU78" s="37"/>
      <c r="BV78" s="37"/>
      <c r="BW78" s="37"/>
      <c r="BX78" s="35">
        <f t="shared" si="20"/>
        <v>0</v>
      </c>
      <c r="BY78" s="38">
        <f t="shared" si="143"/>
        <v>0</v>
      </c>
      <c r="BZ78" s="37">
        <v>0</v>
      </c>
      <c r="CA78" s="37">
        <v>0</v>
      </c>
      <c r="CB78" s="37">
        <v>0</v>
      </c>
      <c r="CC78" s="37">
        <v>0</v>
      </c>
      <c r="CD78" s="42">
        <v>0</v>
      </c>
      <c r="CE78" s="37"/>
      <c r="CF78" s="37">
        <v>0</v>
      </c>
      <c r="CG78" s="37">
        <v>0</v>
      </c>
      <c r="CH78" s="37">
        <v>0</v>
      </c>
      <c r="CI78" s="37">
        <v>0</v>
      </c>
      <c r="CJ78" s="37">
        <v>0</v>
      </c>
      <c r="CK78" s="37">
        <v>0</v>
      </c>
      <c r="CL78" s="37">
        <v>0</v>
      </c>
      <c r="CM78" s="37">
        <v>0</v>
      </c>
      <c r="CN78" s="37">
        <v>0</v>
      </c>
      <c r="CO78" s="37">
        <v>0</v>
      </c>
      <c r="CP78" s="37">
        <v>0</v>
      </c>
      <c r="CQ78" s="37">
        <v>0</v>
      </c>
      <c r="CR78" s="37">
        <v>0</v>
      </c>
      <c r="CS78" s="37">
        <v>0</v>
      </c>
      <c r="CT78" s="37">
        <v>0</v>
      </c>
      <c r="CU78" s="37"/>
      <c r="CV78" s="37">
        <v>0</v>
      </c>
      <c r="CW78" s="37">
        <v>0</v>
      </c>
      <c r="CX78" s="37">
        <v>0</v>
      </c>
      <c r="CY78" s="37">
        <v>0</v>
      </c>
      <c r="CZ78" s="37">
        <v>0</v>
      </c>
      <c r="DA78" s="37">
        <v>0</v>
      </c>
      <c r="DB78" s="37">
        <v>0</v>
      </c>
      <c r="DC78" s="37">
        <v>0</v>
      </c>
      <c r="DD78" s="37">
        <v>0</v>
      </c>
      <c r="DE78" s="37">
        <v>0</v>
      </c>
      <c r="DF78" s="37">
        <v>0</v>
      </c>
      <c r="DG78" s="37">
        <v>0</v>
      </c>
      <c r="DH78" s="37">
        <v>0</v>
      </c>
      <c r="DI78" s="37">
        <v>0</v>
      </c>
      <c r="DJ78" s="37">
        <v>0</v>
      </c>
      <c r="DK78" s="37">
        <v>0</v>
      </c>
      <c r="DL78" s="37">
        <v>0</v>
      </c>
      <c r="DM78" s="37">
        <v>0</v>
      </c>
      <c r="DN78" s="37"/>
      <c r="DO78" s="37">
        <v>0</v>
      </c>
      <c r="DP78" s="37"/>
      <c r="DQ78" s="43">
        <f t="shared" si="136"/>
        <v>0</v>
      </c>
      <c r="DR78" s="43">
        <f>'[3]ВМП УФ'!D78</f>
        <v>0</v>
      </c>
      <c r="DS78" s="43">
        <f t="shared" si="137"/>
        <v>0</v>
      </c>
      <c r="DT78" s="37"/>
      <c r="DU78" s="35">
        <f t="shared" si="138"/>
        <v>10501</v>
      </c>
      <c r="DV78" s="38">
        <f t="shared" si="139"/>
        <v>1221</v>
      </c>
      <c r="DW78" s="36">
        <v>171</v>
      </c>
      <c r="DX78" s="37">
        <v>0</v>
      </c>
      <c r="DY78" s="37">
        <v>0</v>
      </c>
      <c r="DZ78" s="37">
        <v>26</v>
      </c>
      <c r="EA78" s="36">
        <v>0</v>
      </c>
      <c r="EB78" s="37"/>
      <c r="EC78" s="37">
        <v>0</v>
      </c>
      <c r="ED78" s="37">
        <v>0</v>
      </c>
      <c r="EE78" s="37">
        <v>0</v>
      </c>
      <c r="EF78" s="37">
        <v>0</v>
      </c>
      <c r="EG78" s="37">
        <v>0</v>
      </c>
      <c r="EH78" s="37">
        <v>720</v>
      </c>
      <c r="EI78" s="37">
        <v>0</v>
      </c>
      <c r="EJ78" s="37">
        <v>3</v>
      </c>
      <c r="EK78" s="37">
        <v>175</v>
      </c>
      <c r="EL78" s="36">
        <v>12</v>
      </c>
      <c r="EM78" s="37">
        <v>0</v>
      </c>
      <c r="EN78" s="36">
        <v>0</v>
      </c>
      <c r="EO78" s="37">
        <v>0</v>
      </c>
      <c r="EP78" s="37">
        <v>0</v>
      </c>
      <c r="EQ78" s="37">
        <v>0</v>
      </c>
      <c r="ER78" s="37">
        <v>0</v>
      </c>
      <c r="ES78" s="37">
        <v>0</v>
      </c>
      <c r="ET78" s="37">
        <v>0</v>
      </c>
      <c r="EU78" s="37">
        <v>2</v>
      </c>
      <c r="EV78" s="37">
        <v>0</v>
      </c>
      <c r="EW78" s="37">
        <v>0</v>
      </c>
      <c r="EX78" s="37">
        <v>0</v>
      </c>
      <c r="EY78" s="37">
        <v>3</v>
      </c>
      <c r="EZ78" s="37">
        <v>109</v>
      </c>
      <c r="FA78" s="37">
        <v>0</v>
      </c>
      <c r="FB78" s="37">
        <v>0</v>
      </c>
      <c r="FC78" s="37">
        <v>0</v>
      </c>
      <c r="FD78" s="37">
        <v>0</v>
      </c>
      <c r="FE78" s="37">
        <v>0</v>
      </c>
      <c r="FF78" s="44">
        <f t="shared" si="140"/>
        <v>0</v>
      </c>
      <c r="FG78" s="37">
        <v>0</v>
      </c>
      <c r="FH78" s="37">
        <v>0</v>
      </c>
      <c r="FI78" s="37">
        <v>0</v>
      </c>
      <c r="FJ78" s="35">
        <f t="shared" si="141"/>
        <v>1221</v>
      </c>
      <c r="FK78" s="37"/>
      <c r="FL78" s="37"/>
      <c r="FM78" s="45"/>
    </row>
    <row r="79" spans="1:169" x14ac:dyDescent="0.35">
      <c r="A79" s="32">
        <f t="shared" si="144"/>
        <v>56</v>
      </c>
      <c r="B79" s="33" t="s">
        <v>265</v>
      </c>
      <c r="C79" s="34" t="s">
        <v>266</v>
      </c>
      <c r="D79" s="35">
        <f t="shared" si="130"/>
        <v>67</v>
      </c>
      <c r="E79" s="36">
        <f t="shared" si="5"/>
        <v>0</v>
      </c>
      <c r="F79" s="37">
        <f t="shared" ref="F79:I108" si="145">K79+P79</f>
        <v>0</v>
      </c>
      <c r="G79" s="37">
        <f t="shared" si="145"/>
        <v>0</v>
      </c>
      <c r="H79" s="37">
        <f t="shared" si="145"/>
        <v>0</v>
      </c>
      <c r="I79" s="37">
        <f t="shared" si="7"/>
        <v>0</v>
      </c>
      <c r="J79" s="36">
        <f t="shared" si="8"/>
        <v>0</v>
      </c>
      <c r="K79" s="37">
        <v>0</v>
      </c>
      <c r="L79" s="37">
        <v>0</v>
      </c>
      <c r="M79" s="37">
        <v>0</v>
      </c>
      <c r="N79" s="37">
        <v>0</v>
      </c>
      <c r="O79" s="36">
        <f t="shared" si="9"/>
        <v>0</v>
      </c>
      <c r="P79" s="37">
        <v>0</v>
      </c>
      <c r="Q79" s="37">
        <v>0</v>
      </c>
      <c r="R79" s="37">
        <v>0</v>
      </c>
      <c r="S79" s="37"/>
      <c r="T79" s="37"/>
      <c r="U79" s="37">
        <f>[4]Итого!U73</f>
        <v>0</v>
      </c>
      <c r="V79" s="37"/>
      <c r="W79" s="36">
        <f t="shared" si="131"/>
        <v>0</v>
      </c>
      <c r="X79" s="37">
        <v>0</v>
      </c>
      <c r="Y79" s="37">
        <v>0</v>
      </c>
      <c r="Z79" s="37">
        <v>0</v>
      </c>
      <c r="AA79" s="36">
        <f t="shared" si="132"/>
        <v>0</v>
      </c>
      <c r="AB79" s="37">
        <v>0</v>
      </c>
      <c r="AC79" s="37">
        <v>0</v>
      </c>
      <c r="AD79" s="36">
        <f t="shared" si="133"/>
        <v>0</v>
      </c>
      <c r="AE79" s="37">
        <v>0</v>
      </c>
      <c r="AF79" s="37">
        <v>0</v>
      </c>
      <c r="AG79" s="37">
        <v>0</v>
      </c>
      <c r="AH79" s="37">
        <v>0</v>
      </c>
      <c r="AI79" s="37">
        <f>'[1]Дисп ВН_2 этап_2022 год'!M69</f>
        <v>0</v>
      </c>
      <c r="AJ79" s="37"/>
      <c r="AK79" s="36">
        <f t="shared" si="13"/>
        <v>0</v>
      </c>
      <c r="AL79" s="37">
        <v>0</v>
      </c>
      <c r="AM79" s="37">
        <v>0</v>
      </c>
      <c r="AN79" s="37">
        <v>67</v>
      </c>
      <c r="AO79" s="37">
        <v>0</v>
      </c>
      <c r="AP79" s="38">
        <f t="shared" si="14"/>
        <v>0</v>
      </c>
      <c r="AQ79" s="37"/>
      <c r="AR79" s="37">
        <v>0</v>
      </c>
      <c r="AS79" s="37">
        <v>0</v>
      </c>
      <c r="AT79" s="38">
        <f t="shared" si="134"/>
        <v>11968</v>
      </c>
      <c r="AU79" s="36">
        <f t="shared" si="135"/>
        <v>0</v>
      </c>
      <c r="AV79" s="36">
        <v>0</v>
      </c>
      <c r="AW79" s="37">
        <v>0</v>
      </c>
      <c r="AX79" s="37">
        <v>0</v>
      </c>
      <c r="AY79" s="37">
        <v>0</v>
      </c>
      <c r="AZ79" s="37">
        <v>0</v>
      </c>
      <c r="BA79" s="37">
        <v>0</v>
      </c>
      <c r="BB79" s="37">
        <v>11968</v>
      </c>
      <c r="BC79" s="40">
        <f t="shared" si="16"/>
        <v>0</v>
      </c>
      <c r="BD79" s="37">
        <v>0</v>
      </c>
      <c r="BE79" s="37">
        <v>0</v>
      </c>
      <c r="BF79" s="41">
        <f t="shared" si="17"/>
        <v>0</v>
      </c>
      <c r="BG79" s="37">
        <v>0</v>
      </c>
      <c r="BH79" s="37">
        <v>0</v>
      </c>
      <c r="BI79" s="37">
        <v>0</v>
      </c>
      <c r="BJ79" s="37">
        <v>0</v>
      </c>
      <c r="BK79" s="41">
        <f t="shared" si="18"/>
        <v>0</v>
      </c>
      <c r="BL79" s="37">
        <v>0</v>
      </c>
      <c r="BM79" s="37">
        <v>0</v>
      </c>
      <c r="BN79" s="37">
        <v>0</v>
      </c>
      <c r="BO79" s="41">
        <f t="shared" si="19"/>
        <v>0</v>
      </c>
      <c r="BP79" s="37">
        <f>'[2]Эндоскопия_расчет (V+расх)'!D67</f>
        <v>0</v>
      </c>
      <c r="BQ79" s="37">
        <f>'[2]Эндоскопия_расчет (V+расх)'!C67-BP79</f>
        <v>0</v>
      </c>
      <c r="BR79" s="37"/>
      <c r="BS79" s="37"/>
      <c r="BT79" s="37">
        <v>0</v>
      </c>
      <c r="BU79" s="37"/>
      <c r="BV79" s="37"/>
      <c r="BW79" s="37"/>
      <c r="BX79" s="35">
        <f t="shared" si="20"/>
        <v>0</v>
      </c>
      <c r="BY79" s="38">
        <f t="shared" si="143"/>
        <v>0</v>
      </c>
      <c r="BZ79" s="37">
        <v>0</v>
      </c>
      <c r="CA79" s="37">
        <v>0</v>
      </c>
      <c r="CB79" s="37">
        <v>0</v>
      </c>
      <c r="CC79" s="37">
        <v>0</v>
      </c>
      <c r="CD79" s="42">
        <v>0</v>
      </c>
      <c r="CE79" s="37"/>
      <c r="CF79" s="37">
        <v>0</v>
      </c>
      <c r="CG79" s="37">
        <v>0</v>
      </c>
      <c r="CH79" s="37">
        <v>0</v>
      </c>
      <c r="CI79" s="37">
        <v>0</v>
      </c>
      <c r="CJ79" s="37">
        <v>0</v>
      </c>
      <c r="CK79" s="37">
        <v>0</v>
      </c>
      <c r="CL79" s="37">
        <v>0</v>
      </c>
      <c r="CM79" s="37">
        <v>0</v>
      </c>
      <c r="CN79" s="37">
        <v>0</v>
      </c>
      <c r="CO79" s="37">
        <v>0</v>
      </c>
      <c r="CP79" s="37">
        <v>0</v>
      </c>
      <c r="CQ79" s="37">
        <v>0</v>
      </c>
      <c r="CR79" s="37">
        <v>0</v>
      </c>
      <c r="CS79" s="37">
        <v>0</v>
      </c>
      <c r="CT79" s="37">
        <v>0</v>
      </c>
      <c r="CU79" s="37"/>
      <c r="CV79" s="37">
        <v>0</v>
      </c>
      <c r="CW79" s="37">
        <v>0</v>
      </c>
      <c r="CX79" s="37">
        <v>0</v>
      </c>
      <c r="CY79" s="37">
        <v>0</v>
      </c>
      <c r="CZ79" s="37">
        <v>0</v>
      </c>
      <c r="DA79" s="37">
        <v>0</v>
      </c>
      <c r="DB79" s="37">
        <v>0</v>
      </c>
      <c r="DC79" s="37">
        <v>0</v>
      </c>
      <c r="DD79" s="37">
        <v>0</v>
      </c>
      <c r="DE79" s="37">
        <v>0</v>
      </c>
      <c r="DF79" s="37">
        <v>0</v>
      </c>
      <c r="DG79" s="37">
        <v>0</v>
      </c>
      <c r="DH79" s="37">
        <v>0</v>
      </c>
      <c r="DI79" s="37">
        <v>0</v>
      </c>
      <c r="DJ79" s="37">
        <v>0</v>
      </c>
      <c r="DK79" s="37">
        <v>0</v>
      </c>
      <c r="DL79" s="37">
        <v>0</v>
      </c>
      <c r="DM79" s="37">
        <v>0</v>
      </c>
      <c r="DN79" s="37"/>
      <c r="DO79" s="37">
        <v>0</v>
      </c>
      <c r="DP79" s="37"/>
      <c r="DQ79" s="43">
        <f t="shared" si="136"/>
        <v>0</v>
      </c>
      <c r="DR79" s="43">
        <f>'[3]ВМП УФ'!D79</f>
        <v>0</v>
      </c>
      <c r="DS79" s="43">
        <f t="shared" si="137"/>
        <v>0</v>
      </c>
      <c r="DT79" s="37"/>
      <c r="DU79" s="35">
        <f t="shared" si="138"/>
        <v>0</v>
      </c>
      <c r="DV79" s="38">
        <f t="shared" si="139"/>
        <v>0</v>
      </c>
      <c r="DW79" s="36">
        <v>0</v>
      </c>
      <c r="DX79" s="37">
        <v>0</v>
      </c>
      <c r="DY79" s="37">
        <v>0</v>
      </c>
      <c r="DZ79" s="37">
        <v>0</v>
      </c>
      <c r="EA79" s="36">
        <v>0</v>
      </c>
      <c r="EB79" s="37"/>
      <c r="EC79" s="37">
        <v>0</v>
      </c>
      <c r="ED79" s="37">
        <v>0</v>
      </c>
      <c r="EE79" s="37">
        <v>0</v>
      </c>
      <c r="EF79" s="37">
        <v>0</v>
      </c>
      <c r="EG79" s="37">
        <v>0</v>
      </c>
      <c r="EH79" s="37">
        <v>0</v>
      </c>
      <c r="EI79" s="37">
        <v>0</v>
      </c>
      <c r="EJ79" s="37">
        <v>0</v>
      </c>
      <c r="EK79" s="37">
        <v>0</v>
      </c>
      <c r="EL79" s="36">
        <v>0</v>
      </c>
      <c r="EM79" s="37">
        <v>0</v>
      </c>
      <c r="EN79" s="36">
        <v>0</v>
      </c>
      <c r="EO79" s="37">
        <v>0</v>
      </c>
      <c r="EP79" s="37">
        <v>0</v>
      </c>
      <c r="EQ79" s="37">
        <v>0</v>
      </c>
      <c r="ER79" s="37">
        <v>0</v>
      </c>
      <c r="ES79" s="37">
        <v>0</v>
      </c>
      <c r="ET79" s="37">
        <v>0</v>
      </c>
      <c r="EU79" s="37">
        <v>0</v>
      </c>
      <c r="EV79" s="37">
        <v>0</v>
      </c>
      <c r="EW79" s="37">
        <v>0</v>
      </c>
      <c r="EX79" s="37">
        <v>0</v>
      </c>
      <c r="EY79" s="37">
        <v>0</v>
      </c>
      <c r="EZ79" s="37">
        <v>0</v>
      </c>
      <c r="FA79" s="37">
        <v>0</v>
      </c>
      <c r="FB79" s="37">
        <v>0</v>
      </c>
      <c r="FC79" s="37">
        <v>0</v>
      </c>
      <c r="FD79" s="37">
        <v>0</v>
      </c>
      <c r="FE79" s="37">
        <v>0</v>
      </c>
      <c r="FF79" s="44">
        <f t="shared" si="140"/>
        <v>0</v>
      </c>
      <c r="FG79" s="37">
        <v>0</v>
      </c>
      <c r="FH79" s="37">
        <v>0</v>
      </c>
      <c r="FI79" s="37">
        <v>0</v>
      </c>
      <c r="FJ79" s="35">
        <f t="shared" si="141"/>
        <v>0</v>
      </c>
      <c r="FK79" s="37"/>
      <c r="FL79" s="37"/>
      <c r="FM79" s="45"/>
    </row>
    <row r="80" spans="1:169" x14ac:dyDescent="0.35">
      <c r="A80" s="32">
        <f t="shared" si="144"/>
        <v>57</v>
      </c>
      <c r="B80" s="33" t="s">
        <v>267</v>
      </c>
      <c r="C80" s="34" t="s">
        <v>268</v>
      </c>
      <c r="D80" s="35">
        <f t="shared" si="130"/>
        <v>0</v>
      </c>
      <c r="E80" s="36">
        <f t="shared" si="5"/>
        <v>0</v>
      </c>
      <c r="F80" s="37">
        <f t="shared" si="145"/>
        <v>0</v>
      </c>
      <c r="G80" s="37">
        <f t="shared" si="145"/>
        <v>0</v>
      </c>
      <c r="H80" s="37">
        <f t="shared" si="145"/>
        <v>0</v>
      </c>
      <c r="I80" s="37">
        <f t="shared" si="7"/>
        <v>0</v>
      </c>
      <c r="J80" s="36">
        <f t="shared" si="8"/>
        <v>0</v>
      </c>
      <c r="K80" s="37">
        <v>0</v>
      </c>
      <c r="L80" s="37">
        <v>0</v>
      </c>
      <c r="M80" s="37">
        <v>0</v>
      </c>
      <c r="N80" s="37">
        <v>0</v>
      </c>
      <c r="O80" s="36">
        <f t="shared" si="9"/>
        <v>0</v>
      </c>
      <c r="P80" s="37">
        <v>0</v>
      </c>
      <c r="Q80" s="37">
        <v>0</v>
      </c>
      <c r="R80" s="37">
        <v>0</v>
      </c>
      <c r="S80" s="37"/>
      <c r="T80" s="37"/>
      <c r="U80" s="37">
        <f>[4]Итого!U74</f>
        <v>0</v>
      </c>
      <c r="V80" s="37"/>
      <c r="W80" s="36">
        <f t="shared" si="131"/>
        <v>0</v>
      </c>
      <c r="X80" s="37">
        <v>0</v>
      </c>
      <c r="Y80" s="37">
        <v>0</v>
      </c>
      <c r="Z80" s="37">
        <v>0</v>
      </c>
      <c r="AA80" s="36">
        <f t="shared" si="132"/>
        <v>0</v>
      </c>
      <c r="AB80" s="37">
        <v>0</v>
      </c>
      <c r="AC80" s="37">
        <v>0</v>
      </c>
      <c r="AD80" s="36">
        <f t="shared" si="133"/>
        <v>0</v>
      </c>
      <c r="AE80" s="37">
        <v>0</v>
      </c>
      <c r="AF80" s="37">
        <v>0</v>
      </c>
      <c r="AG80" s="37">
        <v>0</v>
      </c>
      <c r="AH80" s="37">
        <v>0</v>
      </c>
      <c r="AI80" s="37">
        <f>'[1]Дисп ВН_2 этап_2022 год'!M70</f>
        <v>0</v>
      </c>
      <c r="AJ80" s="37"/>
      <c r="AK80" s="36">
        <f t="shared" si="13"/>
        <v>0</v>
      </c>
      <c r="AL80" s="37">
        <v>0</v>
      </c>
      <c r="AM80" s="37">
        <v>0</v>
      </c>
      <c r="AN80" s="37">
        <v>0</v>
      </c>
      <c r="AO80" s="37">
        <v>0</v>
      </c>
      <c r="AP80" s="38">
        <f t="shared" si="14"/>
        <v>0</v>
      </c>
      <c r="AQ80" s="37"/>
      <c r="AR80" s="37">
        <v>0</v>
      </c>
      <c r="AS80" s="37">
        <v>0</v>
      </c>
      <c r="AT80" s="38">
        <f t="shared" si="134"/>
        <v>0</v>
      </c>
      <c r="AU80" s="36">
        <f t="shared" si="135"/>
        <v>0</v>
      </c>
      <c r="AV80" s="36">
        <v>0</v>
      </c>
      <c r="AW80" s="37">
        <v>0</v>
      </c>
      <c r="AX80" s="37">
        <v>0</v>
      </c>
      <c r="AY80" s="37">
        <v>0</v>
      </c>
      <c r="AZ80" s="37">
        <v>0</v>
      </c>
      <c r="BA80" s="37">
        <v>0</v>
      </c>
      <c r="BB80" s="37">
        <v>0</v>
      </c>
      <c r="BC80" s="40">
        <f t="shared" si="16"/>
        <v>0</v>
      </c>
      <c r="BD80" s="37">
        <v>0</v>
      </c>
      <c r="BE80" s="37">
        <v>0</v>
      </c>
      <c r="BF80" s="41">
        <f t="shared" si="17"/>
        <v>0</v>
      </c>
      <c r="BG80" s="37">
        <v>0</v>
      </c>
      <c r="BH80" s="37">
        <v>0</v>
      </c>
      <c r="BI80" s="37">
        <v>0</v>
      </c>
      <c r="BJ80" s="37">
        <v>0</v>
      </c>
      <c r="BK80" s="41">
        <f t="shared" si="18"/>
        <v>1458</v>
      </c>
      <c r="BL80" s="37">
        <v>619</v>
      </c>
      <c r="BM80" s="37">
        <v>839</v>
      </c>
      <c r="BN80" s="37">
        <v>0</v>
      </c>
      <c r="BO80" s="41">
        <f t="shared" si="19"/>
        <v>0</v>
      </c>
      <c r="BP80" s="37">
        <f>'[2]Эндоскопия_расчет (V+расх)'!D68</f>
        <v>0</v>
      </c>
      <c r="BQ80" s="37">
        <f>'[2]Эндоскопия_расчет (V+расх)'!C68-BP80</f>
        <v>0</v>
      </c>
      <c r="BR80" s="37"/>
      <c r="BS80" s="37"/>
      <c r="BT80" s="37">
        <v>0</v>
      </c>
      <c r="BU80" s="37"/>
      <c r="BV80" s="37"/>
      <c r="BW80" s="37"/>
      <c r="BX80" s="35">
        <f t="shared" si="20"/>
        <v>0</v>
      </c>
      <c r="BY80" s="38">
        <f t="shared" si="143"/>
        <v>0</v>
      </c>
      <c r="BZ80" s="37">
        <v>0</v>
      </c>
      <c r="CA80" s="37">
        <v>0</v>
      </c>
      <c r="CB80" s="37">
        <v>0</v>
      </c>
      <c r="CC80" s="37">
        <v>0</v>
      </c>
      <c r="CD80" s="42">
        <v>0</v>
      </c>
      <c r="CE80" s="37"/>
      <c r="CF80" s="37">
        <v>0</v>
      </c>
      <c r="CG80" s="37">
        <v>0</v>
      </c>
      <c r="CH80" s="37">
        <v>0</v>
      </c>
      <c r="CI80" s="37">
        <v>0</v>
      </c>
      <c r="CJ80" s="37">
        <v>0</v>
      </c>
      <c r="CK80" s="37">
        <v>0</v>
      </c>
      <c r="CL80" s="37">
        <v>0</v>
      </c>
      <c r="CM80" s="37">
        <v>0</v>
      </c>
      <c r="CN80" s="37">
        <v>0</v>
      </c>
      <c r="CO80" s="37">
        <v>0</v>
      </c>
      <c r="CP80" s="37">
        <v>0</v>
      </c>
      <c r="CQ80" s="37">
        <v>0</v>
      </c>
      <c r="CR80" s="37">
        <v>0</v>
      </c>
      <c r="CS80" s="37">
        <v>0</v>
      </c>
      <c r="CT80" s="37">
        <v>0</v>
      </c>
      <c r="CU80" s="37"/>
      <c r="CV80" s="37">
        <v>0</v>
      </c>
      <c r="CW80" s="37">
        <v>0</v>
      </c>
      <c r="CX80" s="37">
        <v>0</v>
      </c>
      <c r="CY80" s="37">
        <v>0</v>
      </c>
      <c r="CZ80" s="37">
        <v>0</v>
      </c>
      <c r="DA80" s="37">
        <v>0</v>
      </c>
      <c r="DB80" s="37">
        <v>0</v>
      </c>
      <c r="DC80" s="37">
        <v>0</v>
      </c>
      <c r="DD80" s="37">
        <v>0</v>
      </c>
      <c r="DE80" s="37">
        <v>0</v>
      </c>
      <c r="DF80" s="37">
        <v>0</v>
      </c>
      <c r="DG80" s="37">
        <v>0</v>
      </c>
      <c r="DH80" s="37">
        <v>0</v>
      </c>
      <c r="DI80" s="37">
        <v>0</v>
      </c>
      <c r="DJ80" s="37">
        <v>0</v>
      </c>
      <c r="DK80" s="37">
        <v>0</v>
      </c>
      <c r="DL80" s="37">
        <v>0</v>
      </c>
      <c r="DM80" s="37">
        <v>0</v>
      </c>
      <c r="DN80" s="37"/>
      <c r="DO80" s="37">
        <v>0</v>
      </c>
      <c r="DP80" s="37"/>
      <c r="DQ80" s="43">
        <f t="shared" si="136"/>
        <v>0</v>
      </c>
      <c r="DR80" s="43">
        <f>'[3]ВМП УФ'!D80</f>
        <v>0</v>
      </c>
      <c r="DS80" s="43">
        <f t="shared" si="137"/>
        <v>0</v>
      </c>
      <c r="DT80" s="37"/>
      <c r="DU80" s="35">
        <f t="shared" si="138"/>
        <v>0</v>
      </c>
      <c r="DV80" s="38">
        <f t="shared" si="139"/>
        <v>0</v>
      </c>
      <c r="DW80" s="36">
        <v>0</v>
      </c>
      <c r="DX80" s="37">
        <v>0</v>
      </c>
      <c r="DY80" s="37">
        <v>0</v>
      </c>
      <c r="DZ80" s="37">
        <v>0</v>
      </c>
      <c r="EA80" s="36">
        <v>0</v>
      </c>
      <c r="EB80" s="37"/>
      <c r="EC80" s="37">
        <v>0</v>
      </c>
      <c r="ED80" s="37">
        <v>0</v>
      </c>
      <c r="EE80" s="37">
        <v>0</v>
      </c>
      <c r="EF80" s="37">
        <v>0</v>
      </c>
      <c r="EG80" s="37">
        <v>0</v>
      </c>
      <c r="EH80" s="37">
        <v>0</v>
      </c>
      <c r="EI80" s="37">
        <v>0</v>
      </c>
      <c r="EJ80" s="37">
        <v>0</v>
      </c>
      <c r="EK80" s="37">
        <v>0</v>
      </c>
      <c r="EL80" s="36">
        <v>0</v>
      </c>
      <c r="EM80" s="37">
        <v>0</v>
      </c>
      <c r="EN80" s="36">
        <v>0</v>
      </c>
      <c r="EO80" s="37">
        <v>0</v>
      </c>
      <c r="EP80" s="37">
        <v>0</v>
      </c>
      <c r="EQ80" s="37">
        <v>0</v>
      </c>
      <c r="ER80" s="37">
        <v>0</v>
      </c>
      <c r="ES80" s="37">
        <v>0</v>
      </c>
      <c r="ET80" s="37">
        <v>0</v>
      </c>
      <c r="EU80" s="37">
        <v>0</v>
      </c>
      <c r="EV80" s="37">
        <v>0</v>
      </c>
      <c r="EW80" s="37">
        <v>0</v>
      </c>
      <c r="EX80" s="37">
        <v>0</v>
      </c>
      <c r="EY80" s="37">
        <v>0</v>
      </c>
      <c r="EZ80" s="37">
        <v>0</v>
      </c>
      <c r="FA80" s="37">
        <v>0</v>
      </c>
      <c r="FB80" s="37">
        <v>0</v>
      </c>
      <c r="FC80" s="37">
        <v>0</v>
      </c>
      <c r="FD80" s="37">
        <v>0</v>
      </c>
      <c r="FE80" s="37">
        <v>0</v>
      </c>
      <c r="FF80" s="44">
        <f t="shared" si="140"/>
        <v>0</v>
      </c>
      <c r="FG80" s="37">
        <v>0</v>
      </c>
      <c r="FH80" s="37">
        <v>0</v>
      </c>
      <c r="FI80" s="37">
        <v>0</v>
      </c>
      <c r="FJ80" s="35">
        <f t="shared" si="141"/>
        <v>0</v>
      </c>
      <c r="FK80" s="37"/>
      <c r="FL80" s="37"/>
      <c r="FM80" s="45"/>
    </row>
    <row r="81" spans="1:169" x14ac:dyDescent="0.35">
      <c r="A81" s="32">
        <f t="shared" si="144"/>
        <v>58</v>
      </c>
      <c r="B81" s="33" t="s">
        <v>269</v>
      </c>
      <c r="C81" s="34" t="s">
        <v>270</v>
      </c>
      <c r="D81" s="35">
        <f t="shared" si="130"/>
        <v>0</v>
      </c>
      <c r="E81" s="36">
        <f t="shared" si="5"/>
        <v>0</v>
      </c>
      <c r="F81" s="37">
        <f t="shared" si="145"/>
        <v>0</v>
      </c>
      <c r="G81" s="37">
        <f t="shared" si="145"/>
        <v>0</v>
      </c>
      <c r="H81" s="37">
        <f t="shared" si="145"/>
        <v>0</v>
      </c>
      <c r="I81" s="37">
        <f t="shared" si="7"/>
        <v>0</v>
      </c>
      <c r="J81" s="36">
        <f t="shared" si="8"/>
        <v>0</v>
      </c>
      <c r="K81" s="37">
        <v>0</v>
      </c>
      <c r="L81" s="37">
        <v>0</v>
      </c>
      <c r="M81" s="37">
        <v>0</v>
      </c>
      <c r="N81" s="37">
        <v>0</v>
      </c>
      <c r="O81" s="36">
        <f t="shared" si="9"/>
        <v>0</v>
      </c>
      <c r="P81" s="37">
        <v>0</v>
      </c>
      <c r="Q81" s="37">
        <v>0</v>
      </c>
      <c r="R81" s="37">
        <v>0</v>
      </c>
      <c r="S81" s="37"/>
      <c r="T81" s="37"/>
      <c r="U81" s="37">
        <f>[4]Итого!U75</f>
        <v>0</v>
      </c>
      <c r="V81" s="37"/>
      <c r="W81" s="36">
        <f t="shared" si="131"/>
        <v>0</v>
      </c>
      <c r="X81" s="37">
        <v>0</v>
      </c>
      <c r="Y81" s="37">
        <v>0</v>
      </c>
      <c r="Z81" s="37">
        <v>0</v>
      </c>
      <c r="AA81" s="36">
        <f t="shared" si="132"/>
        <v>0</v>
      </c>
      <c r="AB81" s="37">
        <v>0</v>
      </c>
      <c r="AC81" s="37">
        <v>0</v>
      </c>
      <c r="AD81" s="36">
        <f t="shared" si="133"/>
        <v>0</v>
      </c>
      <c r="AE81" s="37">
        <v>0</v>
      </c>
      <c r="AF81" s="37">
        <v>0</v>
      </c>
      <c r="AG81" s="37">
        <v>0</v>
      </c>
      <c r="AH81" s="37">
        <v>0</v>
      </c>
      <c r="AI81" s="37">
        <f>'[1]Дисп ВН_2 этап_2022 год'!M71</f>
        <v>0</v>
      </c>
      <c r="AJ81" s="37"/>
      <c r="AK81" s="36">
        <f t="shared" si="13"/>
        <v>0</v>
      </c>
      <c r="AL81" s="37">
        <v>0</v>
      </c>
      <c r="AM81" s="37">
        <v>0</v>
      </c>
      <c r="AN81" s="37">
        <v>0</v>
      </c>
      <c r="AO81" s="37">
        <v>0</v>
      </c>
      <c r="AP81" s="38">
        <f t="shared" si="14"/>
        <v>0</v>
      </c>
      <c r="AQ81" s="37"/>
      <c r="AR81" s="37">
        <v>0</v>
      </c>
      <c r="AS81" s="37">
        <v>0</v>
      </c>
      <c r="AT81" s="38">
        <f t="shared" si="134"/>
        <v>0</v>
      </c>
      <c r="AU81" s="36">
        <f t="shared" si="135"/>
        <v>0</v>
      </c>
      <c r="AV81" s="36">
        <v>0</v>
      </c>
      <c r="AW81" s="37">
        <v>0</v>
      </c>
      <c r="AX81" s="37">
        <v>0</v>
      </c>
      <c r="AY81" s="37">
        <v>0</v>
      </c>
      <c r="AZ81" s="37">
        <v>0</v>
      </c>
      <c r="BA81" s="37">
        <v>0</v>
      </c>
      <c r="BB81" s="37">
        <v>0</v>
      </c>
      <c r="BC81" s="40">
        <f t="shared" si="16"/>
        <v>0</v>
      </c>
      <c r="BD81" s="37">
        <v>0</v>
      </c>
      <c r="BE81" s="37">
        <v>0</v>
      </c>
      <c r="BF81" s="41">
        <f t="shared" si="17"/>
        <v>0</v>
      </c>
      <c r="BG81" s="37">
        <v>0</v>
      </c>
      <c r="BH81" s="37">
        <v>0</v>
      </c>
      <c r="BI81" s="37">
        <v>0</v>
      </c>
      <c r="BJ81" s="37">
        <v>0</v>
      </c>
      <c r="BK81" s="41">
        <f t="shared" si="18"/>
        <v>1859</v>
      </c>
      <c r="BL81" s="37">
        <v>1310</v>
      </c>
      <c r="BM81" s="37">
        <v>549</v>
      </c>
      <c r="BN81" s="37">
        <v>0</v>
      </c>
      <c r="BO81" s="41">
        <f t="shared" si="19"/>
        <v>0</v>
      </c>
      <c r="BP81" s="37">
        <f>'[2]Эндоскопия_расчет (V+расх)'!D69</f>
        <v>0</v>
      </c>
      <c r="BQ81" s="37">
        <f>'[2]Эндоскопия_расчет (V+расх)'!C69-BP81</f>
        <v>0</v>
      </c>
      <c r="BR81" s="37"/>
      <c r="BS81" s="37"/>
      <c r="BT81" s="37">
        <v>0</v>
      </c>
      <c r="BU81" s="37"/>
      <c r="BV81" s="37"/>
      <c r="BW81" s="37"/>
      <c r="BX81" s="35">
        <f t="shared" si="20"/>
        <v>0</v>
      </c>
      <c r="BY81" s="38">
        <f t="shared" si="143"/>
        <v>0</v>
      </c>
      <c r="BZ81" s="37">
        <v>0</v>
      </c>
      <c r="CA81" s="37">
        <v>0</v>
      </c>
      <c r="CB81" s="37">
        <v>0</v>
      </c>
      <c r="CC81" s="37">
        <v>0</v>
      </c>
      <c r="CD81" s="42">
        <v>0</v>
      </c>
      <c r="CE81" s="37"/>
      <c r="CF81" s="37">
        <v>0</v>
      </c>
      <c r="CG81" s="37">
        <v>0</v>
      </c>
      <c r="CH81" s="37">
        <v>0</v>
      </c>
      <c r="CI81" s="37">
        <v>0</v>
      </c>
      <c r="CJ81" s="37">
        <v>0</v>
      </c>
      <c r="CK81" s="37">
        <v>0</v>
      </c>
      <c r="CL81" s="37">
        <v>0</v>
      </c>
      <c r="CM81" s="37">
        <v>0</v>
      </c>
      <c r="CN81" s="37">
        <v>0</v>
      </c>
      <c r="CO81" s="37">
        <v>0</v>
      </c>
      <c r="CP81" s="37">
        <v>0</v>
      </c>
      <c r="CQ81" s="37">
        <v>0</v>
      </c>
      <c r="CR81" s="37">
        <v>0</v>
      </c>
      <c r="CS81" s="37">
        <v>0</v>
      </c>
      <c r="CT81" s="37">
        <v>0</v>
      </c>
      <c r="CU81" s="37"/>
      <c r="CV81" s="37">
        <v>0</v>
      </c>
      <c r="CW81" s="37">
        <v>0</v>
      </c>
      <c r="CX81" s="37">
        <v>0</v>
      </c>
      <c r="CY81" s="37">
        <v>0</v>
      </c>
      <c r="CZ81" s="37">
        <v>0</v>
      </c>
      <c r="DA81" s="37">
        <v>0</v>
      </c>
      <c r="DB81" s="37">
        <v>0</v>
      </c>
      <c r="DC81" s="37">
        <v>0</v>
      </c>
      <c r="DD81" s="37">
        <v>0</v>
      </c>
      <c r="DE81" s="37">
        <v>0</v>
      </c>
      <c r="DF81" s="37">
        <v>0</v>
      </c>
      <c r="DG81" s="37">
        <v>0</v>
      </c>
      <c r="DH81" s="37">
        <v>0</v>
      </c>
      <c r="DI81" s="37">
        <v>0</v>
      </c>
      <c r="DJ81" s="37">
        <v>0</v>
      </c>
      <c r="DK81" s="37">
        <v>0</v>
      </c>
      <c r="DL81" s="37">
        <v>0</v>
      </c>
      <c r="DM81" s="37">
        <v>0</v>
      </c>
      <c r="DN81" s="37"/>
      <c r="DO81" s="37">
        <v>0</v>
      </c>
      <c r="DP81" s="37"/>
      <c r="DQ81" s="43">
        <f t="shared" si="136"/>
        <v>0</v>
      </c>
      <c r="DR81" s="43">
        <f>'[3]ВМП УФ'!D81</f>
        <v>0</v>
      </c>
      <c r="DS81" s="43">
        <f t="shared" si="137"/>
        <v>0</v>
      </c>
      <c r="DT81" s="37"/>
      <c r="DU81" s="35">
        <f t="shared" si="138"/>
        <v>0</v>
      </c>
      <c r="DV81" s="38">
        <f t="shared" si="139"/>
        <v>0</v>
      </c>
      <c r="DW81" s="36">
        <v>0</v>
      </c>
      <c r="DX81" s="37">
        <v>0</v>
      </c>
      <c r="DY81" s="37">
        <v>0</v>
      </c>
      <c r="DZ81" s="37">
        <v>0</v>
      </c>
      <c r="EA81" s="36">
        <v>0</v>
      </c>
      <c r="EB81" s="37"/>
      <c r="EC81" s="37">
        <v>0</v>
      </c>
      <c r="ED81" s="37">
        <v>0</v>
      </c>
      <c r="EE81" s="37">
        <v>0</v>
      </c>
      <c r="EF81" s="37">
        <v>0</v>
      </c>
      <c r="EG81" s="37">
        <v>0</v>
      </c>
      <c r="EH81" s="37">
        <v>0</v>
      </c>
      <c r="EI81" s="37">
        <v>0</v>
      </c>
      <c r="EJ81" s="37">
        <v>0</v>
      </c>
      <c r="EK81" s="37">
        <v>0</v>
      </c>
      <c r="EL81" s="36">
        <v>0</v>
      </c>
      <c r="EM81" s="37">
        <v>0</v>
      </c>
      <c r="EN81" s="36">
        <v>0</v>
      </c>
      <c r="EO81" s="37">
        <v>0</v>
      </c>
      <c r="EP81" s="37">
        <v>0</v>
      </c>
      <c r="EQ81" s="37">
        <v>0</v>
      </c>
      <c r="ER81" s="37">
        <v>0</v>
      </c>
      <c r="ES81" s="37">
        <v>0</v>
      </c>
      <c r="ET81" s="37">
        <v>0</v>
      </c>
      <c r="EU81" s="37">
        <v>0</v>
      </c>
      <c r="EV81" s="37">
        <v>0</v>
      </c>
      <c r="EW81" s="37">
        <v>0</v>
      </c>
      <c r="EX81" s="37">
        <v>0</v>
      </c>
      <c r="EY81" s="37">
        <v>0</v>
      </c>
      <c r="EZ81" s="37">
        <v>0</v>
      </c>
      <c r="FA81" s="37">
        <v>0</v>
      </c>
      <c r="FB81" s="37">
        <v>0</v>
      </c>
      <c r="FC81" s="37">
        <v>0</v>
      </c>
      <c r="FD81" s="37">
        <v>0</v>
      </c>
      <c r="FE81" s="37">
        <v>0</v>
      </c>
      <c r="FF81" s="44">
        <f t="shared" si="140"/>
        <v>0</v>
      </c>
      <c r="FG81" s="37">
        <v>0</v>
      </c>
      <c r="FH81" s="37">
        <v>0</v>
      </c>
      <c r="FI81" s="37">
        <v>0</v>
      </c>
      <c r="FJ81" s="35">
        <f t="shared" si="141"/>
        <v>0</v>
      </c>
      <c r="FK81" s="37"/>
      <c r="FL81" s="37"/>
      <c r="FM81" s="45"/>
    </row>
    <row r="82" spans="1:169" ht="30" customHeight="1" x14ac:dyDescent="0.35">
      <c r="A82" s="32">
        <f t="shared" si="144"/>
        <v>59</v>
      </c>
      <c r="B82" s="33" t="s">
        <v>271</v>
      </c>
      <c r="C82" s="34" t="s">
        <v>272</v>
      </c>
      <c r="D82" s="35">
        <f t="shared" si="130"/>
        <v>1749</v>
      </c>
      <c r="E82" s="36">
        <f t="shared" ref="E82:E108" si="146">F82+G82+H82</f>
        <v>1749</v>
      </c>
      <c r="F82" s="37">
        <f t="shared" si="145"/>
        <v>0</v>
      </c>
      <c r="G82" s="37">
        <f t="shared" si="145"/>
        <v>0</v>
      </c>
      <c r="H82" s="37">
        <f t="shared" si="145"/>
        <v>1749</v>
      </c>
      <c r="I82" s="37">
        <f t="shared" ref="I82:I108" si="147">N82</f>
        <v>0</v>
      </c>
      <c r="J82" s="36">
        <f t="shared" ref="J82:J108" si="148">K82+L82+M82</f>
        <v>1114</v>
      </c>
      <c r="K82" s="37">
        <v>0</v>
      </c>
      <c r="L82" s="37">
        <v>0</v>
      </c>
      <c r="M82" s="37">
        <v>1114</v>
      </c>
      <c r="N82" s="37">
        <v>0</v>
      </c>
      <c r="O82" s="36">
        <f t="shared" ref="O82:O108" si="149">P82+Q82+R82</f>
        <v>635</v>
      </c>
      <c r="P82" s="37">
        <v>0</v>
      </c>
      <c r="Q82" s="37">
        <v>0</v>
      </c>
      <c r="R82" s="37">
        <v>635</v>
      </c>
      <c r="S82" s="37"/>
      <c r="T82" s="37"/>
      <c r="U82" s="37">
        <f>[4]Итого!U76</f>
        <v>0</v>
      </c>
      <c r="V82" s="37"/>
      <c r="W82" s="36">
        <f t="shared" si="131"/>
        <v>0</v>
      </c>
      <c r="X82" s="37">
        <v>0</v>
      </c>
      <c r="Y82" s="37">
        <v>0</v>
      </c>
      <c r="Z82" s="37">
        <v>0</v>
      </c>
      <c r="AA82" s="36">
        <f t="shared" si="132"/>
        <v>0</v>
      </c>
      <c r="AB82" s="37">
        <v>0</v>
      </c>
      <c r="AC82" s="37">
        <v>0</v>
      </c>
      <c r="AD82" s="36">
        <f t="shared" si="133"/>
        <v>0</v>
      </c>
      <c r="AE82" s="37">
        <v>0</v>
      </c>
      <c r="AF82" s="37">
        <v>0</v>
      </c>
      <c r="AG82" s="37">
        <v>0</v>
      </c>
      <c r="AH82" s="37">
        <v>0</v>
      </c>
      <c r="AI82" s="37">
        <f>'[1]Дисп ВН_2 этап_2022 год'!M72</f>
        <v>0</v>
      </c>
      <c r="AJ82" s="37"/>
      <c r="AK82" s="36">
        <f t="shared" ref="AK82:AK105" si="150">AL82+AM82</f>
        <v>0</v>
      </c>
      <c r="AL82" s="37">
        <v>0</v>
      </c>
      <c r="AM82" s="37">
        <v>0</v>
      </c>
      <c r="AN82" s="37">
        <v>0</v>
      </c>
      <c r="AO82" s="37">
        <v>0</v>
      </c>
      <c r="AP82" s="38">
        <f t="shared" ref="AP82:AP108" si="151">SUM(AQ82:AS82)</f>
        <v>0</v>
      </c>
      <c r="AQ82" s="37"/>
      <c r="AR82" s="37">
        <v>0</v>
      </c>
      <c r="AS82" s="37">
        <v>0</v>
      </c>
      <c r="AT82" s="38">
        <f t="shared" si="134"/>
        <v>0</v>
      </c>
      <c r="AU82" s="36">
        <f t="shared" si="135"/>
        <v>0</v>
      </c>
      <c r="AV82" s="36">
        <v>0</v>
      </c>
      <c r="AW82" s="37">
        <v>0</v>
      </c>
      <c r="AX82" s="37">
        <v>0</v>
      </c>
      <c r="AY82" s="37">
        <v>0</v>
      </c>
      <c r="AZ82" s="37">
        <v>0</v>
      </c>
      <c r="BA82" s="37">
        <v>0</v>
      </c>
      <c r="BB82" s="37">
        <v>0</v>
      </c>
      <c r="BC82" s="40">
        <f t="shared" ref="BC82:BC105" si="152">BD82+BE82</f>
        <v>0</v>
      </c>
      <c r="BD82" s="37">
        <v>0</v>
      </c>
      <c r="BE82" s="37">
        <v>0</v>
      </c>
      <c r="BF82" s="41">
        <f t="shared" ref="BF82:BF105" si="153">SUM(BG82:BJ82)</f>
        <v>0</v>
      </c>
      <c r="BG82" s="37">
        <v>0</v>
      </c>
      <c r="BH82" s="37">
        <v>0</v>
      </c>
      <c r="BI82" s="37">
        <v>0</v>
      </c>
      <c r="BJ82" s="37">
        <v>0</v>
      </c>
      <c r="BK82" s="41">
        <f t="shared" ref="BK82:BK108" si="154">BL82+BM82</f>
        <v>0</v>
      </c>
      <c r="BL82" s="37">
        <v>0</v>
      </c>
      <c r="BM82" s="37">
        <v>0</v>
      </c>
      <c r="BN82" s="37">
        <v>0</v>
      </c>
      <c r="BO82" s="41">
        <f t="shared" ref="BO82:BO105" si="155">BP82+BQ82</f>
        <v>0</v>
      </c>
      <c r="BP82" s="37">
        <f>'[2]Эндоскопия_расчет (V+расх)'!D70</f>
        <v>0</v>
      </c>
      <c r="BQ82" s="37">
        <f>'[2]Эндоскопия_расчет (V+расх)'!C70-BP82</f>
        <v>0</v>
      </c>
      <c r="BR82" s="37"/>
      <c r="BS82" s="37"/>
      <c r="BT82" s="37">
        <v>0</v>
      </c>
      <c r="BU82" s="37"/>
      <c r="BV82" s="37"/>
      <c r="BW82" s="37"/>
      <c r="BX82" s="35">
        <f t="shared" si="20"/>
        <v>5934</v>
      </c>
      <c r="BY82" s="38">
        <f t="shared" si="143"/>
        <v>620</v>
      </c>
      <c r="BZ82" s="37">
        <v>129</v>
      </c>
      <c r="CA82" s="37">
        <v>0</v>
      </c>
      <c r="CB82" s="37">
        <v>0</v>
      </c>
      <c r="CC82" s="37">
        <v>0</v>
      </c>
      <c r="CD82" s="42">
        <v>0</v>
      </c>
      <c r="CE82" s="37"/>
      <c r="CF82" s="37">
        <v>0</v>
      </c>
      <c r="CG82" s="37">
        <v>0</v>
      </c>
      <c r="CH82" s="37">
        <v>0</v>
      </c>
      <c r="CI82" s="37">
        <v>0</v>
      </c>
      <c r="CJ82" s="37">
        <v>0</v>
      </c>
      <c r="CK82" s="37">
        <v>0</v>
      </c>
      <c r="CL82" s="37">
        <v>0</v>
      </c>
      <c r="CM82" s="37">
        <v>0</v>
      </c>
      <c r="CN82" s="37">
        <v>0</v>
      </c>
      <c r="CO82" s="37">
        <v>20</v>
      </c>
      <c r="CP82" s="37">
        <v>0</v>
      </c>
      <c r="CQ82" s="37">
        <v>0</v>
      </c>
      <c r="CR82" s="37">
        <v>0</v>
      </c>
      <c r="CS82" s="37">
        <v>0</v>
      </c>
      <c r="CT82" s="37">
        <v>272</v>
      </c>
      <c r="CU82" s="37"/>
      <c r="CV82" s="37">
        <v>0</v>
      </c>
      <c r="CW82" s="37">
        <v>0</v>
      </c>
      <c r="CX82" s="37">
        <v>0</v>
      </c>
      <c r="CY82" s="37">
        <v>0</v>
      </c>
      <c r="CZ82" s="37">
        <v>0</v>
      </c>
      <c r="DA82" s="37">
        <v>0</v>
      </c>
      <c r="DB82" s="37">
        <v>0</v>
      </c>
      <c r="DC82" s="37">
        <v>0</v>
      </c>
      <c r="DD82" s="37">
        <v>0</v>
      </c>
      <c r="DE82" s="37">
        <v>80</v>
      </c>
      <c r="DF82" s="37">
        <v>30</v>
      </c>
      <c r="DG82" s="37">
        <v>35</v>
      </c>
      <c r="DH82" s="37">
        <v>54</v>
      </c>
      <c r="DI82" s="37">
        <v>0</v>
      </c>
      <c r="DJ82" s="37">
        <v>0</v>
      </c>
      <c r="DK82" s="37">
        <v>0</v>
      </c>
      <c r="DL82" s="37">
        <v>0</v>
      </c>
      <c r="DM82" s="37">
        <v>0</v>
      </c>
      <c r="DN82" s="37"/>
      <c r="DO82" s="37">
        <v>0</v>
      </c>
      <c r="DP82" s="37"/>
      <c r="DQ82" s="43">
        <f t="shared" si="136"/>
        <v>415</v>
      </c>
      <c r="DR82" s="43">
        <f>'[3]ВМП УФ'!D82</f>
        <v>205</v>
      </c>
      <c r="DS82" s="43">
        <f t="shared" si="137"/>
        <v>620</v>
      </c>
      <c r="DT82" s="37"/>
      <c r="DU82" s="35">
        <f t="shared" si="138"/>
        <v>4739</v>
      </c>
      <c r="DV82" s="38">
        <f t="shared" si="139"/>
        <v>551</v>
      </c>
      <c r="DW82" s="36">
        <v>183</v>
      </c>
      <c r="DX82" s="37">
        <v>0</v>
      </c>
      <c r="DY82" s="37">
        <v>0</v>
      </c>
      <c r="DZ82" s="37">
        <v>0</v>
      </c>
      <c r="EA82" s="36">
        <v>0</v>
      </c>
      <c r="EB82" s="37"/>
      <c r="EC82" s="37">
        <v>0</v>
      </c>
      <c r="ED82" s="37">
        <v>0</v>
      </c>
      <c r="EE82" s="37">
        <v>0</v>
      </c>
      <c r="EF82" s="37">
        <v>0</v>
      </c>
      <c r="EG82" s="37">
        <v>0</v>
      </c>
      <c r="EH82" s="37">
        <v>0</v>
      </c>
      <c r="EI82" s="37">
        <v>0</v>
      </c>
      <c r="EJ82" s="37">
        <v>0</v>
      </c>
      <c r="EK82" s="37">
        <v>0</v>
      </c>
      <c r="EL82" s="36">
        <v>0</v>
      </c>
      <c r="EM82" s="37">
        <v>0</v>
      </c>
      <c r="EN82" s="36">
        <v>205</v>
      </c>
      <c r="EO82" s="37">
        <v>205</v>
      </c>
      <c r="EP82" s="37">
        <v>205</v>
      </c>
      <c r="EQ82" s="37">
        <v>0</v>
      </c>
      <c r="ER82" s="37">
        <v>0</v>
      </c>
      <c r="ES82" s="37">
        <v>0</v>
      </c>
      <c r="ET82" s="37">
        <v>0</v>
      </c>
      <c r="EU82" s="37">
        <v>0</v>
      </c>
      <c r="EV82" s="37">
        <v>0</v>
      </c>
      <c r="EW82" s="37">
        <v>55</v>
      </c>
      <c r="EX82" s="37">
        <v>0</v>
      </c>
      <c r="EY82" s="37">
        <v>0</v>
      </c>
      <c r="EZ82" s="37">
        <v>0</v>
      </c>
      <c r="FA82" s="37">
        <v>42</v>
      </c>
      <c r="FB82" s="37">
        <v>66</v>
      </c>
      <c r="FC82" s="37">
        <v>0</v>
      </c>
      <c r="FD82" s="37">
        <v>0</v>
      </c>
      <c r="FE82" s="37">
        <v>0</v>
      </c>
      <c r="FF82" s="44">
        <f t="shared" si="140"/>
        <v>0</v>
      </c>
      <c r="FG82" s="37">
        <v>0</v>
      </c>
      <c r="FH82" s="37">
        <v>0</v>
      </c>
      <c r="FI82" s="37">
        <v>0</v>
      </c>
      <c r="FJ82" s="35">
        <f t="shared" si="141"/>
        <v>551</v>
      </c>
      <c r="FK82" s="37"/>
      <c r="FL82" s="37"/>
      <c r="FM82" s="45"/>
    </row>
    <row r="83" spans="1:169" x14ac:dyDescent="0.35">
      <c r="A83" s="32">
        <f t="shared" si="144"/>
        <v>60</v>
      </c>
      <c r="B83" s="33" t="s">
        <v>273</v>
      </c>
      <c r="C83" s="34" t="s">
        <v>274</v>
      </c>
      <c r="D83" s="35">
        <f t="shared" si="130"/>
        <v>16080</v>
      </c>
      <c r="E83" s="36">
        <f t="shared" si="146"/>
        <v>10080</v>
      </c>
      <c r="F83" s="37">
        <f t="shared" si="145"/>
        <v>2700</v>
      </c>
      <c r="G83" s="37">
        <f t="shared" si="145"/>
        <v>5100</v>
      </c>
      <c r="H83" s="37">
        <f t="shared" si="145"/>
        <v>2280</v>
      </c>
      <c r="I83" s="37">
        <f t="shared" si="147"/>
        <v>0</v>
      </c>
      <c r="J83" s="36">
        <f t="shared" si="148"/>
        <v>3553</v>
      </c>
      <c r="K83" s="37">
        <v>1434</v>
      </c>
      <c r="L83" s="37">
        <v>666</v>
      </c>
      <c r="M83" s="37">
        <v>1453</v>
      </c>
      <c r="N83" s="37">
        <v>0</v>
      </c>
      <c r="O83" s="36">
        <f t="shared" si="149"/>
        <v>6527</v>
      </c>
      <c r="P83" s="37">
        <v>1266</v>
      </c>
      <c r="Q83" s="37">
        <v>4434</v>
      </c>
      <c r="R83" s="37">
        <v>827</v>
      </c>
      <c r="S83" s="37"/>
      <c r="T83" s="37"/>
      <c r="U83" s="37">
        <f>[4]Итого!U77</f>
        <v>0</v>
      </c>
      <c r="V83" s="37"/>
      <c r="W83" s="36">
        <f t="shared" si="131"/>
        <v>0</v>
      </c>
      <c r="X83" s="37">
        <v>0</v>
      </c>
      <c r="Y83" s="37">
        <v>0</v>
      </c>
      <c r="Z83" s="37">
        <v>0</v>
      </c>
      <c r="AA83" s="36">
        <f t="shared" si="132"/>
        <v>0</v>
      </c>
      <c r="AB83" s="37">
        <v>0</v>
      </c>
      <c r="AC83" s="37">
        <v>0</v>
      </c>
      <c r="AD83" s="36">
        <f t="shared" si="133"/>
        <v>0</v>
      </c>
      <c r="AE83" s="37">
        <v>0</v>
      </c>
      <c r="AF83" s="37">
        <v>0</v>
      </c>
      <c r="AG83" s="37">
        <v>0</v>
      </c>
      <c r="AH83" s="37">
        <v>0</v>
      </c>
      <c r="AI83" s="37">
        <f>'[1]Дисп ВН_2 этап_2022 год'!M73</f>
        <v>0</v>
      </c>
      <c r="AJ83" s="37"/>
      <c r="AK83" s="36">
        <f t="shared" si="150"/>
        <v>0</v>
      </c>
      <c r="AL83" s="37">
        <v>0</v>
      </c>
      <c r="AM83" s="37">
        <v>0</v>
      </c>
      <c r="AN83" s="37">
        <v>6000</v>
      </c>
      <c r="AO83" s="37">
        <v>0</v>
      </c>
      <c r="AP83" s="38">
        <f t="shared" si="151"/>
        <v>600</v>
      </c>
      <c r="AQ83" s="39">
        <v>600</v>
      </c>
      <c r="AR83" s="37">
        <v>0</v>
      </c>
      <c r="AS83" s="37">
        <v>0</v>
      </c>
      <c r="AT83" s="38">
        <f t="shared" si="134"/>
        <v>23514</v>
      </c>
      <c r="AU83" s="36">
        <f t="shared" si="135"/>
        <v>15407</v>
      </c>
      <c r="AV83" s="36">
        <v>0</v>
      </c>
      <c r="AW83" s="37">
        <v>5807</v>
      </c>
      <c r="AX83" s="37">
        <v>7214</v>
      </c>
      <c r="AY83" s="37">
        <v>2386</v>
      </c>
      <c r="AZ83" s="37">
        <v>0</v>
      </c>
      <c r="BA83" s="37">
        <v>0</v>
      </c>
      <c r="BB83" s="37">
        <v>8107</v>
      </c>
      <c r="BC83" s="40">
        <f t="shared" si="152"/>
        <v>0</v>
      </c>
      <c r="BD83" s="37">
        <v>0</v>
      </c>
      <c r="BE83" s="37">
        <v>0</v>
      </c>
      <c r="BF83" s="41">
        <f t="shared" si="153"/>
        <v>0</v>
      </c>
      <c r="BG83" s="37">
        <v>0</v>
      </c>
      <c r="BH83" s="37">
        <v>0</v>
      </c>
      <c r="BI83" s="37">
        <v>0</v>
      </c>
      <c r="BJ83" s="37">
        <v>0</v>
      </c>
      <c r="BK83" s="41">
        <f t="shared" si="154"/>
        <v>0</v>
      </c>
      <c r="BL83" s="37">
        <v>0</v>
      </c>
      <c r="BM83" s="37">
        <v>0</v>
      </c>
      <c r="BN83" s="37">
        <v>209</v>
      </c>
      <c r="BO83" s="41">
        <f t="shared" si="155"/>
        <v>144</v>
      </c>
      <c r="BP83" s="37">
        <f>'[2]Эндоскопия_расчет (V+расх)'!D71</f>
        <v>144</v>
      </c>
      <c r="BQ83" s="37">
        <f>'[2]Эндоскопия_расчет (V+расх)'!C71-BP83</f>
        <v>0</v>
      </c>
      <c r="BR83" s="37"/>
      <c r="BS83" s="37"/>
      <c r="BT83" s="37">
        <v>0</v>
      </c>
      <c r="BU83" s="37"/>
      <c r="BV83" s="37"/>
      <c r="BW83" s="37"/>
      <c r="BX83" s="35">
        <f t="shared" ref="BX83:BX105" si="156">ROUND((BZ83-CA83)*BZ$5+CA83*CA$5+CB83*CB$5+CC83*CC$5+CD83*CD$5+CF83*CF$5+CG83*CG$5+CH83*CH$5+CI83*CI$5+CJ83*CJ$5+CK83*CK$5+CL83*CL$5+CN83*CN$5+CO83*CO$5+CP83*CP$5+CQ83*CQ$5+CR83*CR$5+CS83*CS$5+CT83*CT$5+CV83*CV$5+CW83*CW$5+CX83*CX$5+CY83*CY$5+CZ83*CZ$5+DA83*DA$5+DB83*DB$5+DC83*DC$5+DD83*DD$5+DE83*DE$5+DF83*DF$5+DG83*DG$5+DH83*DH$5+DI83*DI$5+DJ83*DJ$5+DK83*DK$5+DL83*DL$5+DM83*DM$5+DO83*DO$5,0)</f>
        <v>0</v>
      </c>
      <c r="BY83" s="38">
        <f t="shared" si="143"/>
        <v>0</v>
      </c>
      <c r="BZ83" s="37">
        <v>0</v>
      </c>
      <c r="CA83" s="37">
        <v>0</v>
      </c>
      <c r="CB83" s="37">
        <v>0</v>
      </c>
      <c r="CC83" s="37">
        <v>0</v>
      </c>
      <c r="CD83" s="42">
        <v>0</v>
      </c>
      <c r="CE83" s="37"/>
      <c r="CF83" s="37">
        <v>0</v>
      </c>
      <c r="CG83" s="37">
        <v>0</v>
      </c>
      <c r="CH83" s="37">
        <v>0</v>
      </c>
      <c r="CI83" s="37">
        <v>0</v>
      </c>
      <c r="CJ83" s="37">
        <v>0</v>
      </c>
      <c r="CK83" s="37">
        <v>0</v>
      </c>
      <c r="CL83" s="37">
        <v>0</v>
      </c>
      <c r="CM83" s="37">
        <v>0</v>
      </c>
      <c r="CN83" s="37">
        <v>0</v>
      </c>
      <c r="CO83" s="37">
        <v>0</v>
      </c>
      <c r="CP83" s="37">
        <v>0</v>
      </c>
      <c r="CQ83" s="37">
        <v>0</v>
      </c>
      <c r="CR83" s="37">
        <v>0</v>
      </c>
      <c r="CS83" s="37">
        <v>0</v>
      </c>
      <c r="CT83" s="37">
        <v>0</v>
      </c>
      <c r="CU83" s="37"/>
      <c r="CV83" s="37">
        <v>0</v>
      </c>
      <c r="CW83" s="37">
        <v>0</v>
      </c>
      <c r="CX83" s="37">
        <v>0</v>
      </c>
      <c r="CY83" s="37">
        <v>0</v>
      </c>
      <c r="CZ83" s="37">
        <v>0</v>
      </c>
      <c r="DA83" s="37">
        <v>0</v>
      </c>
      <c r="DB83" s="37">
        <v>0</v>
      </c>
      <c r="DC83" s="37">
        <v>0</v>
      </c>
      <c r="DD83" s="37">
        <v>0</v>
      </c>
      <c r="DE83" s="37">
        <v>0</v>
      </c>
      <c r="DF83" s="37">
        <v>0</v>
      </c>
      <c r="DG83" s="37">
        <v>0</v>
      </c>
      <c r="DH83" s="37">
        <v>0</v>
      </c>
      <c r="DI83" s="37">
        <v>0</v>
      </c>
      <c r="DJ83" s="37">
        <v>0</v>
      </c>
      <c r="DK83" s="37">
        <v>0</v>
      </c>
      <c r="DL83" s="37">
        <v>0</v>
      </c>
      <c r="DM83" s="37">
        <v>0</v>
      </c>
      <c r="DN83" s="37"/>
      <c r="DO83" s="37">
        <v>0</v>
      </c>
      <c r="DP83" s="37"/>
      <c r="DQ83" s="43">
        <f t="shared" si="136"/>
        <v>0</v>
      </c>
      <c r="DR83" s="43">
        <f>'[3]ВМП УФ'!D83</f>
        <v>0</v>
      </c>
      <c r="DS83" s="43">
        <f t="shared" si="137"/>
        <v>0</v>
      </c>
      <c r="DT83" s="37"/>
      <c r="DU83" s="35">
        <f t="shared" si="138"/>
        <v>7052</v>
      </c>
      <c r="DV83" s="38">
        <f t="shared" si="139"/>
        <v>820</v>
      </c>
      <c r="DW83" s="36">
        <v>0</v>
      </c>
      <c r="DX83" s="37">
        <v>0</v>
      </c>
      <c r="DY83" s="37">
        <v>0</v>
      </c>
      <c r="DZ83" s="37">
        <v>0</v>
      </c>
      <c r="EA83" s="36">
        <v>0</v>
      </c>
      <c r="EB83" s="37"/>
      <c r="EC83" s="37">
        <v>0</v>
      </c>
      <c r="ED83" s="37">
        <v>0</v>
      </c>
      <c r="EE83" s="37">
        <v>0</v>
      </c>
      <c r="EF83" s="37">
        <v>0</v>
      </c>
      <c r="EG83" s="37">
        <v>0</v>
      </c>
      <c r="EH83" s="37">
        <v>559</v>
      </c>
      <c r="EI83" s="37">
        <v>0</v>
      </c>
      <c r="EJ83" s="37">
        <v>0</v>
      </c>
      <c r="EK83" s="37">
        <v>261</v>
      </c>
      <c r="EL83" s="36">
        <v>0</v>
      </c>
      <c r="EM83" s="37">
        <v>0</v>
      </c>
      <c r="EN83" s="36">
        <v>0</v>
      </c>
      <c r="EO83" s="37">
        <v>0</v>
      </c>
      <c r="EP83" s="37">
        <v>0</v>
      </c>
      <c r="EQ83" s="37">
        <v>0</v>
      </c>
      <c r="ER83" s="37">
        <v>0</v>
      </c>
      <c r="ES83" s="37">
        <v>0</v>
      </c>
      <c r="ET83" s="37">
        <v>0</v>
      </c>
      <c r="EU83" s="37">
        <v>0</v>
      </c>
      <c r="EV83" s="37">
        <v>0</v>
      </c>
      <c r="EW83" s="37">
        <v>0</v>
      </c>
      <c r="EX83" s="37">
        <v>0</v>
      </c>
      <c r="EY83" s="37">
        <v>0</v>
      </c>
      <c r="EZ83" s="37">
        <v>0</v>
      </c>
      <c r="FA83" s="37">
        <v>0</v>
      </c>
      <c r="FB83" s="37">
        <v>0</v>
      </c>
      <c r="FC83" s="37">
        <v>0</v>
      </c>
      <c r="FD83" s="37">
        <v>0</v>
      </c>
      <c r="FE83" s="37">
        <v>0</v>
      </c>
      <c r="FF83" s="44">
        <f t="shared" si="140"/>
        <v>0</v>
      </c>
      <c r="FG83" s="37">
        <v>0</v>
      </c>
      <c r="FH83" s="37">
        <v>0</v>
      </c>
      <c r="FI83" s="37">
        <v>0</v>
      </c>
      <c r="FJ83" s="35">
        <f t="shared" si="141"/>
        <v>820</v>
      </c>
      <c r="FK83" s="37"/>
      <c r="FL83" s="37"/>
      <c r="FM83" s="45"/>
    </row>
    <row r="84" spans="1:169" s="5" customFormat="1" ht="26.25" x14ac:dyDescent="0.4">
      <c r="A84" s="32">
        <f t="shared" si="144"/>
        <v>61</v>
      </c>
      <c r="B84" s="33" t="s">
        <v>275</v>
      </c>
      <c r="C84" s="34" t="s">
        <v>276</v>
      </c>
      <c r="D84" s="35">
        <f t="shared" si="130"/>
        <v>150</v>
      </c>
      <c r="E84" s="36">
        <f t="shared" si="146"/>
        <v>150</v>
      </c>
      <c r="F84" s="37">
        <f t="shared" si="145"/>
        <v>0</v>
      </c>
      <c r="G84" s="37">
        <f t="shared" si="145"/>
        <v>0</v>
      </c>
      <c r="H84" s="37">
        <f t="shared" si="145"/>
        <v>150</v>
      </c>
      <c r="I84" s="37">
        <f t="shared" si="147"/>
        <v>0</v>
      </c>
      <c r="J84" s="36">
        <f t="shared" si="148"/>
        <v>96</v>
      </c>
      <c r="K84" s="37">
        <v>0</v>
      </c>
      <c r="L84" s="37">
        <v>0</v>
      </c>
      <c r="M84" s="37">
        <v>96</v>
      </c>
      <c r="N84" s="37">
        <v>0</v>
      </c>
      <c r="O84" s="36">
        <f t="shared" si="149"/>
        <v>54</v>
      </c>
      <c r="P84" s="37">
        <v>0</v>
      </c>
      <c r="Q84" s="37">
        <v>0</v>
      </c>
      <c r="R84" s="37">
        <v>54</v>
      </c>
      <c r="S84" s="37"/>
      <c r="T84" s="37"/>
      <c r="U84" s="37">
        <f>[4]Итого!U78</f>
        <v>0</v>
      </c>
      <c r="V84" s="37"/>
      <c r="W84" s="36">
        <f t="shared" si="131"/>
        <v>0</v>
      </c>
      <c r="X84" s="37">
        <v>0</v>
      </c>
      <c r="Y84" s="37">
        <v>0</v>
      </c>
      <c r="Z84" s="37">
        <v>0</v>
      </c>
      <c r="AA84" s="36">
        <f t="shared" si="132"/>
        <v>0</v>
      </c>
      <c r="AB84" s="37">
        <v>0</v>
      </c>
      <c r="AC84" s="37">
        <v>0</v>
      </c>
      <c r="AD84" s="36">
        <f t="shared" si="133"/>
        <v>0</v>
      </c>
      <c r="AE84" s="37">
        <v>0</v>
      </c>
      <c r="AF84" s="37">
        <v>0</v>
      </c>
      <c r="AG84" s="37">
        <v>0</v>
      </c>
      <c r="AH84" s="37">
        <v>0</v>
      </c>
      <c r="AI84" s="37">
        <f>'[1]Дисп ВН_2 этап_2022 год'!M74</f>
        <v>0</v>
      </c>
      <c r="AJ84" s="37"/>
      <c r="AK84" s="36">
        <f t="shared" si="150"/>
        <v>0</v>
      </c>
      <c r="AL84" s="37">
        <v>0</v>
      </c>
      <c r="AM84" s="37">
        <v>0</v>
      </c>
      <c r="AN84" s="37">
        <v>0</v>
      </c>
      <c r="AO84" s="37">
        <v>0</v>
      </c>
      <c r="AP84" s="38">
        <f t="shared" si="151"/>
        <v>0</v>
      </c>
      <c r="AQ84" s="37"/>
      <c r="AR84" s="37">
        <v>0</v>
      </c>
      <c r="AS84" s="37">
        <v>0</v>
      </c>
      <c r="AT84" s="38">
        <f t="shared" si="134"/>
        <v>3805</v>
      </c>
      <c r="AU84" s="36">
        <f t="shared" si="135"/>
        <v>3805</v>
      </c>
      <c r="AV84" s="36">
        <v>0</v>
      </c>
      <c r="AW84" s="37">
        <v>0</v>
      </c>
      <c r="AX84" s="37">
        <v>0</v>
      </c>
      <c r="AY84" s="37">
        <v>3805</v>
      </c>
      <c r="AZ84" s="37">
        <v>0</v>
      </c>
      <c r="BA84" s="37">
        <v>0</v>
      </c>
      <c r="BB84" s="37">
        <v>0</v>
      </c>
      <c r="BC84" s="40">
        <f t="shared" si="152"/>
        <v>0</v>
      </c>
      <c r="BD84" s="37">
        <v>0</v>
      </c>
      <c r="BE84" s="37">
        <v>0</v>
      </c>
      <c r="BF84" s="41">
        <f t="shared" si="153"/>
        <v>0</v>
      </c>
      <c r="BG84" s="37">
        <v>0</v>
      </c>
      <c r="BH84" s="37">
        <v>0</v>
      </c>
      <c r="BI84" s="37">
        <v>0</v>
      </c>
      <c r="BJ84" s="37">
        <v>0</v>
      </c>
      <c r="BK84" s="41">
        <f t="shared" si="154"/>
        <v>0</v>
      </c>
      <c r="BL84" s="37">
        <v>0</v>
      </c>
      <c r="BM84" s="37">
        <v>0</v>
      </c>
      <c r="BN84" s="37">
        <v>0</v>
      </c>
      <c r="BO84" s="41">
        <f t="shared" si="155"/>
        <v>0</v>
      </c>
      <c r="BP84" s="37">
        <f>'[2]Эндоскопия_расчет (V+расх)'!D72</f>
        <v>0</v>
      </c>
      <c r="BQ84" s="37">
        <f>'[2]Эндоскопия_расчет (V+расх)'!C72-BP84</f>
        <v>0</v>
      </c>
      <c r="BR84" s="37"/>
      <c r="BS84" s="37"/>
      <c r="BT84" s="37">
        <v>0</v>
      </c>
      <c r="BU84" s="37"/>
      <c r="BV84" s="37"/>
      <c r="BW84" s="37"/>
      <c r="BX84" s="35">
        <f t="shared" si="156"/>
        <v>0</v>
      </c>
      <c r="BY84" s="38">
        <f t="shared" si="143"/>
        <v>0</v>
      </c>
      <c r="BZ84" s="37">
        <v>0</v>
      </c>
      <c r="CA84" s="37">
        <v>0</v>
      </c>
      <c r="CB84" s="37">
        <v>0</v>
      </c>
      <c r="CC84" s="37">
        <v>0</v>
      </c>
      <c r="CD84" s="42">
        <v>0</v>
      </c>
      <c r="CE84" s="37"/>
      <c r="CF84" s="37">
        <v>0</v>
      </c>
      <c r="CG84" s="37">
        <v>0</v>
      </c>
      <c r="CH84" s="37">
        <v>0</v>
      </c>
      <c r="CI84" s="37">
        <v>0</v>
      </c>
      <c r="CJ84" s="37">
        <v>0</v>
      </c>
      <c r="CK84" s="37">
        <v>0</v>
      </c>
      <c r="CL84" s="37">
        <v>0</v>
      </c>
      <c r="CM84" s="37">
        <v>0</v>
      </c>
      <c r="CN84" s="37">
        <v>0</v>
      </c>
      <c r="CO84" s="37">
        <v>0</v>
      </c>
      <c r="CP84" s="37">
        <v>0</v>
      </c>
      <c r="CQ84" s="37">
        <v>0</v>
      </c>
      <c r="CR84" s="37">
        <v>0</v>
      </c>
      <c r="CS84" s="37">
        <v>0</v>
      </c>
      <c r="CT84" s="37">
        <v>0</v>
      </c>
      <c r="CU84" s="37"/>
      <c r="CV84" s="37">
        <v>0</v>
      </c>
      <c r="CW84" s="37">
        <v>0</v>
      </c>
      <c r="CX84" s="37">
        <v>0</v>
      </c>
      <c r="CY84" s="37">
        <v>0</v>
      </c>
      <c r="CZ84" s="37">
        <v>0</v>
      </c>
      <c r="DA84" s="37">
        <v>0</v>
      </c>
      <c r="DB84" s="37">
        <v>0</v>
      </c>
      <c r="DC84" s="37">
        <v>0</v>
      </c>
      <c r="DD84" s="37">
        <v>0</v>
      </c>
      <c r="DE84" s="37">
        <v>0</v>
      </c>
      <c r="DF84" s="37">
        <v>0</v>
      </c>
      <c r="DG84" s="37">
        <v>0</v>
      </c>
      <c r="DH84" s="37">
        <v>0</v>
      </c>
      <c r="DI84" s="37">
        <v>0</v>
      </c>
      <c r="DJ84" s="37">
        <v>0</v>
      </c>
      <c r="DK84" s="37">
        <v>0</v>
      </c>
      <c r="DL84" s="37">
        <v>0</v>
      </c>
      <c r="DM84" s="37">
        <v>0</v>
      </c>
      <c r="DN84" s="37"/>
      <c r="DO84" s="37">
        <v>0</v>
      </c>
      <c r="DP84" s="37"/>
      <c r="DQ84" s="43">
        <f t="shared" si="136"/>
        <v>0</v>
      </c>
      <c r="DR84" s="43">
        <f>'[3]ВМП УФ'!D84</f>
        <v>0</v>
      </c>
      <c r="DS84" s="43">
        <f t="shared" si="137"/>
        <v>0</v>
      </c>
      <c r="DT84" s="37"/>
      <c r="DU84" s="35">
        <f t="shared" si="138"/>
        <v>12866</v>
      </c>
      <c r="DV84" s="38">
        <f t="shared" si="139"/>
        <v>1496</v>
      </c>
      <c r="DW84" s="36">
        <v>0</v>
      </c>
      <c r="DX84" s="37">
        <v>0</v>
      </c>
      <c r="DY84" s="37">
        <v>0</v>
      </c>
      <c r="DZ84" s="37">
        <v>0</v>
      </c>
      <c r="EA84" s="36">
        <v>0</v>
      </c>
      <c r="EB84" s="37"/>
      <c r="EC84" s="37">
        <v>0</v>
      </c>
      <c r="ED84" s="37">
        <v>0</v>
      </c>
      <c r="EE84" s="37">
        <v>0</v>
      </c>
      <c r="EF84" s="37">
        <v>0</v>
      </c>
      <c r="EG84" s="37">
        <v>0</v>
      </c>
      <c r="EH84" s="37">
        <v>0</v>
      </c>
      <c r="EI84" s="37">
        <v>0</v>
      </c>
      <c r="EJ84" s="37">
        <v>0</v>
      </c>
      <c r="EK84" s="37">
        <v>0</v>
      </c>
      <c r="EL84" s="36">
        <v>0</v>
      </c>
      <c r="EM84" s="37">
        <v>0</v>
      </c>
      <c r="EN84" s="36">
        <v>0</v>
      </c>
      <c r="EO84" s="37">
        <v>0</v>
      </c>
      <c r="EP84" s="37">
        <v>0</v>
      </c>
      <c r="EQ84" s="37">
        <v>0</v>
      </c>
      <c r="ER84" s="37">
        <v>0</v>
      </c>
      <c r="ES84" s="37">
        <v>1496</v>
      </c>
      <c r="ET84" s="37">
        <v>0</v>
      </c>
      <c r="EU84" s="37">
        <v>0</v>
      </c>
      <c r="EV84" s="37">
        <v>0</v>
      </c>
      <c r="EW84" s="37">
        <v>0</v>
      </c>
      <c r="EX84" s="37">
        <v>0</v>
      </c>
      <c r="EY84" s="37">
        <v>0</v>
      </c>
      <c r="EZ84" s="37">
        <v>0</v>
      </c>
      <c r="FA84" s="37">
        <v>0</v>
      </c>
      <c r="FB84" s="37">
        <v>0</v>
      </c>
      <c r="FC84" s="37">
        <v>0</v>
      </c>
      <c r="FD84" s="37">
        <v>0</v>
      </c>
      <c r="FE84" s="37">
        <v>0</v>
      </c>
      <c r="FF84" s="44">
        <f t="shared" si="140"/>
        <v>0</v>
      </c>
      <c r="FG84" s="37">
        <v>0</v>
      </c>
      <c r="FH84" s="37">
        <v>0</v>
      </c>
      <c r="FI84" s="37">
        <v>0</v>
      </c>
      <c r="FJ84" s="35">
        <f t="shared" si="141"/>
        <v>1496</v>
      </c>
      <c r="FK84" s="37"/>
      <c r="FL84" s="37"/>
      <c r="FM84" s="45"/>
    </row>
    <row r="85" spans="1:169" s="5" customFormat="1" ht="26.25" x14ac:dyDescent="0.4">
      <c r="A85" s="32">
        <f t="shared" si="144"/>
        <v>62</v>
      </c>
      <c r="B85" s="33" t="s">
        <v>277</v>
      </c>
      <c r="C85" s="34" t="s">
        <v>278</v>
      </c>
      <c r="D85" s="35">
        <f t="shared" si="130"/>
        <v>0</v>
      </c>
      <c r="E85" s="36">
        <f t="shared" si="146"/>
        <v>0</v>
      </c>
      <c r="F85" s="37">
        <f t="shared" si="145"/>
        <v>0</v>
      </c>
      <c r="G85" s="37">
        <f t="shared" si="145"/>
        <v>0</v>
      </c>
      <c r="H85" s="37">
        <f t="shared" si="145"/>
        <v>0</v>
      </c>
      <c r="I85" s="37">
        <f t="shared" si="147"/>
        <v>0</v>
      </c>
      <c r="J85" s="36">
        <f t="shared" si="148"/>
        <v>0</v>
      </c>
      <c r="K85" s="37">
        <v>0</v>
      </c>
      <c r="L85" s="37">
        <v>0</v>
      </c>
      <c r="M85" s="37">
        <v>0</v>
      </c>
      <c r="N85" s="37">
        <v>0</v>
      </c>
      <c r="O85" s="36">
        <f t="shared" si="149"/>
        <v>0</v>
      </c>
      <c r="P85" s="37">
        <v>0</v>
      </c>
      <c r="Q85" s="37">
        <v>0</v>
      </c>
      <c r="R85" s="37">
        <v>0</v>
      </c>
      <c r="S85" s="37"/>
      <c r="T85" s="37"/>
      <c r="U85" s="37">
        <f>[4]Итого!U79</f>
        <v>0</v>
      </c>
      <c r="V85" s="37"/>
      <c r="W85" s="36">
        <f t="shared" si="131"/>
        <v>0</v>
      </c>
      <c r="X85" s="37">
        <v>0</v>
      </c>
      <c r="Y85" s="37">
        <v>0</v>
      </c>
      <c r="Z85" s="37">
        <v>0</v>
      </c>
      <c r="AA85" s="36">
        <f t="shared" si="132"/>
        <v>0</v>
      </c>
      <c r="AB85" s="37">
        <v>0</v>
      </c>
      <c r="AC85" s="37">
        <v>0</v>
      </c>
      <c r="AD85" s="36">
        <f t="shared" si="133"/>
        <v>0</v>
      </c>
      <c r="AE85" s="37">
        <v>0</v>
      </c>
      <c r="AF85" s="37">
        <v>0</v>
      </c>
      <c r="AG85" s="37">
        <v>0</v>
      </c>
      <c r="AH85" s="37">
        <v>0</v>
      </c>
      <c r="AI85" s="37">
        <f>'[1]Дисп ВН_2 этап_2022 год'!M75</f>
        <v>0</v>
      </c>
      <c r="AJ85" s="37"/>
      <c r="AK85" s="36">
        <f t="shared" si="150"/>
        <v>0</v>
      </c>
      <c r="AL85" s="37">
        <v>0</v>
      </c>
      <c r="AM85" s="37">
        <v>0</v>
      </c>
      <c r="AN85" s="37">
        <v>0</v>
      </c>
      <c r="AO85" s="37">
        <v>0</v>
      </c>
      <c r="AP85" s="38">
        <f t="shared" si="151"/>
        <v>0</v>
      </c>
      <c r="AQ85" s="37"/>
      <c r="AR85" s="37">
        <v>0</v>
      </c>
      <c r="AS85" s="37">
        <v>0</v>
      </c>
      <c r="AT85" s="38">
        <f t="shared" si="134"/>
        <v>0</v>
      </c>
      <c r="AU85" s="36">
        <f t="shared" si="135"/>
        <v>0</v>
      </c>
      <c r="AV85" s="36">
        <v>0</v>
      </c>
      <c r="AW85" s="37">
        <v>0</v>
      </c>
      <c r="AX85" s="37">
        <v>0</v>
      </c>
      <c r="AY85" s="37">
        <v>0</v>
      </c>
      <c r="AZ85" s="37">
        <v>0</v>
      </c>
      <c r="BA85" s="37">
        <v>0</v>
      </c>
      <c r="BB85" s="37">
        <v>0</v>
      </c>
      <c r="BC85" s="40">
        <f t="shared" si="152"/>
        <v>0</v>
      </c>
      <c r="BD85" s="37">
        <v>0</v>
      </c>
      <c r="BE85" s="37">
        <v>0</v>
      </c>
      <c r="BF85" s="41">
        <f t="shared" si="153"/>
        <v>0</v>
      </c>
      <c r="BG85" s="37">
        <v>0</v>
      </c>
      <c r="BH85" s="37">
        <v>0</v>
      </c>
      <c r="BI85" s="37">
        <v>0</v>
      </c>
      <c r="BJ85" s="37">
        <v>0</v>
      </c>
      <c r="BK85" s="41">
        <f t="shared" si="154"/>
        <v>0</v>
      </c>
      <c r="BL85" s="37">
        <v>0</v>
      </c>
      <c r="BM85" s="37">
        <v>0</v>
      </c>
      <c r="BN85" s="37">
        <v>0</v>
      </c>
      <c r="BO85" s="41">
        <f t="shared" si="155"/>
        <v>0</v>
      </c>
      <c r="BP85" s="37">
        <f>'[2]Эндоскопия_расчет (V+расх)'!D73</f>
        <v>0</v>
      </c>
      <c r="BQ85" s="37">
        <f>'[2]Эндоскопия_расчет (V+расх)'!C73-BP85</f>
        <v>0</v>
      </c>
      <c r="BR85" s="37"/>
      <c r="BS85" s="37"/>
      <c r="BT85" s="37">
        <v>0</v>
      </c>
      <c r="BU85" s="37"/>
      <c r="BV85" s="37"/>
      <c r="BW85" s="37"/>
      <c r="BX85" s="35">
        <f>ROUND((BZ85-CA85)*BZ$5+CA85*CA$5+CB85*CB$5+CC85*CC$5+CD85*CD$5+CF85*CF$5+CG85*CG$5+CH85*CH$5+CI85*CI$5+CJ85*CJ$5+CK85*CK$5+CL85*CL$5+CN85*CN$5+CO85*CO$5+CP85*CP$5+CQ85*CQ$5+CR85*CR$5+CS85*CS$5+CT85*CT$5+CV85*CV$5+CW85*CW$5+CX85*CX$5+CY85*CY$5+CZ85*CZ$5+DA85*DA$5+DB85*DB$5+DC85*DC$5+DD85*DD$5+DE85*DE$5+DF85*DF$5+DG85*DG$5+DH85*DH$5+DI85*DI$5+DJ85*DJ$5+DK85*DK$5+DL85*DL$5+DM85*DM$5+DO85*DO$5,0)</f>
        <v>13448</v>
      </c>
      <c r="BY85" s="38">
        <f t="shared" si="143"/>
        <v>815</v>
      </c>
      <c r="BZ85" s="37">
        <v>0</v>
      </c>
      <c r="CA85" s="37">
        <v>0</v>
      </c>
      <c r="CB85" s="37">
        <v>0</v>
      </c>
      <c r="CC85" s="37">
        <v>0</v>
      </c>
      <c r="CD85" s="42">
        <v>0</v>
      </c>
      <c r="CE85" s="37"/>
      <c r="CF85" s="37">
        <v>0</v>
      </c>
      <c r="CG85" s="37">
        <v>0</v>
      </c>
      <c r="CH85" s="37">
        <v>0</v>
      </c>
      <c r="CI85" s="37">
        <v>0</v>
      </c>
      <c r="CJ85" s="37">
        <v>0</v>
      </c>
      <c r="CK85" s="37">
        <v>0</v>
      </c>
      <c r="CL85" s="37">
        <v>0</v>
      </c>
      <c r="CM85" s="37">
        <v>0</v>
      </c>
      <c r="CN85" s="37">
        <v>0</v>
      </c>
      <c r="CO85" s="37">
        <v>0</v>
      </c>
      <c r="CP85" s="37">
        <v>0</v>
      </c>
      <c r="CQ85" s="37">
        <v>0</v>
      </c>
      <c r="CR85" s="37">
        <v>0</v>
      </c>
      <c r="CS85" s="37">
        <v>0</v>
      </c>
      <c r="CT85" s="37">
        <v>0</v>
      </c>
      <c r="CU85" s="37"/>
      <c r="CV85" s="37">
        <v>0</v>
      </c>
      <c r="CW85" s="37">
        <v>0</v>
      </c>
      <c r="CX85" s="37">
        <v>0</v>
      </c>
      <c r="CY85" s="37">
        <v>0</v>
      </c>
      <c r="CZ85" s="37">
        <v>0</v>
      </c>
      <c r="DA85" s="37">
        <v>0</v>
      </c>
      <c r="DB85" s="37">
        <v>0</v>
      </c>
      <c r="DC85" s="37">
        <v>0</v>
      </c>
      <c r="DD85" s="37">
        <v>0</v>
      </c>
      <c r="DE85" s="37">
        <v>0</v>
      </c>
      <c r="DF85" s="37">
        <v>0</v>
      </c>
      <c r="DG85" s="37">
        <v>0</v>
      </c>
      <c r="DH85" s="37">
        <v>0</v>
      </c>
      <c r="DI85" s="37">
        <v>0</v>
      </c>
      <c r="DJ85" s="37">
        <v>0</v>
      </c>
      <c r="DK85" s="37">
        <v>0</v>
      </c>
      <c r="DL85" s="37">
        <v>0</v>
      </c>
      <c r="DM85" s="37">
        <v>815</v>
      </c>
      <c r="DN85" s="37"/>
      <c r="DO85" s="37">
        <v>0</v>
      </c>
      <c r="DP85" s="37"/>
      <c r="DQ85" s="43">
        <f t="shared" si="136"/>
        <v>815</v>
      </c>
      <c r="DR85" s="43">
        <f>'[3]ВМП УФ'!D85</f>
        <v>0</v>
      </c>
      <c r="DS85" s="43">
        <f t="shared" si="137"/>
        <v>0</v>
      </c>
      <c r="DT85" s="37"/>
      <c r="DU85" s="35">
        <f t="shared" si="138"/>
        <v>0</v>
      </c>
      <c r="DV85" s="38">
        <f t="shared" si="139"/>
        <v>0</v>
      </c>
      <c r="DW85" s="36">
        <v>0</v>
      </c>
      <c r="DX85" s="37">
        <v>0</v>
      </c>
      <c r="DY85" s="37">
        <v>0</v>
      </c>
      <c r="DZ85" s="37">
        <v>0</v>
      </c>
      <c r="EA85" s="36">
        <v>0</v>
      </c>
      <c r="EB85" s="37"/>
      <c r="EC85" s="37">
        <v>0</v>
      </c>
      <c r="ED85" s="37">
        <v>0</v>
      </c>
      <c r="EE85" s="37">
        <v>0</v>
      </c>
      <c r="EF85" s="37">
        <v>0</v>
      </c>
      <c r="EG85" s="37">
        <v>0</v>
      </c>
      <c r="EH85" s="37">
        <v>0</v>
      </c>
      <c r="EI85" s="37">
        <v>0</v>
      </c>
      <c r="EJ85" s="37">
        <v>0</v>
      </c>
      <c r="EK85" s="37">
        <v>0</v>
      </c>
      <c r="EL85" s="36">
        <v>0</v>
      </c>
      <c r="EM85" s="37">
        <v>0</v>
      </c>
      <c r="EN85" s="36">
        <v>0</v>
      </c>
      <c r="EO85" s="37">
        <v>0</v>
      </c>
      <c r="EP85" s="37">
        <v>0</v>
      </c>
      <c r="EQ85" s="37">
        <v>0</v>
      </c>
      <c r="ER85" s="37">
        <v>0</v>
      </c>
      <c r="ES85" s="37">
        <v>0</v>
      </c>
      <c r="ET85" s="37">
        <v>0</v>
      </c>
      <c r="EU85" s="37">
        <v>0</v>
      </c>
      <c r="EV85" s="37">
        <v>0</v>
      </c>
      <c r="EW85" s="37">
        <v>0</v>
      </c>
      <c r="EX85" s="37">
        <v>0</v>
      </c>
      <c r="EY85" s="37">
        <v>0</v>
      </c>
      <c r="EZ85" s="37">
        <v>0</v>
      </c>
      <c r="FA85" s="37">
        <v>0</v>
      </c>
      <c r="FB85" s="37">
        <v>0</v>
      </c>
      <c r="FC85" s="37">
        <v>0</v>
      </c>
      <c r="FD85" s="37">
        <v>0</v>
      </c>
      <c r="FE85" s="37">
        <v>0</v>
      </c>
      <c r="FF85" s="44">
        <f t="shared" si="140"/>
        <v>0</v>
      </c>
      <c r="FG85" s="37">
        <v>0</v>
      </c>
      <c r="FH85" s="37">
        <v>0</v>
      </c>
      <c r="FI85" s="37">
        <v>0</v>
      </c>
      <c r="FJ85" s="35">
        <f t="shared" si="141"/>
        <v>0</v>
      </c>
      <c r="FK85" s="37"/>
      <c r="FL85" s="37"/>
      <c r="FM85" s="45"/>
    </row>
    <row r="86" spans="1:169" x14ac:dyDescent="0.35">
      <c r="A86" s="32">
        <f t="shared" si="144"/>
        <v>63</v>
      </c>
      <c r="B86" s="33" t="s">
        <v>279</v>
      </c>
      <c r="C86" s="34" t="s">
        <v>280</v>
      </c>
      <c r="D86" s="35">
        <f t="shared" si="130"/>
        <v>1200</v>
      </c>
      <c r="E86" s="36">
        <f t="shared" si="146"/>
        <v>1200</v>
      </c>
      <c r="F86" s="37">
        <f t="shared" si="145"/>
        <v>0</v>
      </c>
      <c r="G86" s="37">
        <f t="shared" si="145"/>
        <v>0</v>
      </c>
      <c r="H86" s="37">
        <f t="shared" si="145"/>
        <v>1200</v>
      </c>
      <c r="I86" s="37">
        <f t="shared" si="147"/>
        <v>0</v>
      </c>
      <c r="J86" s="36">
        <f t="shared" si="148"/>
        <v>764</v>
      </c>
      <c r="K86" s="37">
        <v>0</v>
      </c>
      <c r="L86" s="37">
        <v>0</v>
      </c>
      <c r="M86" s="37">
        <v>764</v>
      </c>
      <c r="N86" s="37">
        <v>0</v>
      </c>
      <c r="O86" s="36">
        <f t="shared" si="149"/>
        <v>436</v>
      </c>
      <c r="P86" s="37">
        <v>0</v>
      </c>
      <c r="Q86" s="37">
        <v>0</v>
      </c>
      <c r="R86" s="37">
        <v>436</v>
      </c>
      <c r="S86" s="37"/>
      <c r="T86" s="37"/>
      <c r="U86" s="37">
        <f>[4]Итого!U80</f>
        <v>0</v>
      </c>
      <c r="V86" s="37"/>
      <c r="W86" s="36">
        <f t="shared" si="131"/>
        <v>0</v>
      </c>
      <c r="X86" s="37">
        <v>0</v>
      </c>
      <c r="Y86" s="37">
        <v>0</v>
      </c>
      <c r="Z86" s="37">
        <v>0</v>
      </c>
      <c r="AA86" s="36">
        <f t="shared" si="132"/>
        <v>0</v>
      </c>
      <c r="AB86" s="37">
        <v>0</v>
      </c>
      <c r="AC86" s="37">
        <v>0</v>
      </c>
      <c r="AD86" s="36">
        <f t="shared" si="133"/>
        <v>0</v>
      </c>
      <c r="AE86" s="37">
        <v>0</v>
      </c>
      <c r="AF86" s="37">
        <v>0</v>
      </c>
      <c r="AG86" s="37">
        <v>0</v>
      </c>
      <c r="AH86" s="37">
        <v>0</v>
      </c>
      <c r="AI86" s="37">
        <f>'[1]Дисп ВН_2 этап_2022 год'!M76</f>
        <v>0</v>
      </c>
      <c r="AJ86" s="37"/>
      <c r="AK86" s="36">
        <f t="shared" si="150"/>
        <v>0</v>
      </c>
      <c r="AL86" s="37">
        <v>0</v>
      </c>
      <c r="AM86" s="37">
        <v>0</v>
      </c>
      <c r="AN86" s="37">
        <v>0</v>
      </c>
      <c r="AO86" s="37">
        <v>0</v>
      </c>
      <c r="AP86" s="38">
        <f t="shared" si="151"/>
        <v>0</v>
      </c>
      <c r="AQ86" s="37"/>
      <c r="AR86" s="37">
        <v>0</v>
      </c>
      <c r="AS86" s="37">
        <v>0</v>
      </c>
      <c r="AT86" s="38">
        <f t="shared" si="134"/>
        <v>763</v>
      </c>
      <c r="AU86" s="36">
        <f t="shared" si="135"/>
        <v>763</v>
      </c>
      <c r="AV86" s="36">
        <v>0</v>
      </c>
      <c r="AW86" s="37">
        <v>0</v>
      </c>
      <c r="AX86" s="37">
        <v>0</v>
      </c>
      <c r="AY86" s="37">
        <v>763</v>
      </c>
      <c r="AZ86" s="37">
        <v>0</v>
      </c>
      <c r="BA86" s="37">
        <v>0</v>
      </c>
      <c r="BB86" s="37">
        <v>0</v>
      </c>
      <c r="BC86" s="40">
        <f t="shared" si="152"/>
        <v>0</v>
      </c>
      <c r="BD86" s="37">
        <v>0</v>
      </c>
      <c r="BE86" s="37">
        <v>0</v>
      </c>
      <c r="BF86" s="41">
        <f t="shared" si="153"/>
        <v>0</v>
      </c>
      <c r="BG86" s="37">
        <v>0</v>
      </c>
      <c r="BH86" s="37">
        <v>0</v>
      </c>
      <c r="BI86" s="37">
        <v>0</v>
      </c>
      <c r="BJ86" s="37">
        <v>0</v>
      </c>
      <c r="BK86" s="41">
        <f t="shared" si="154"/>
        <v>0</v>
      </c>
      <c r="BL86" s="37">
        <v>0</v>
      </c>
      <c r="BM86" s="37">
        <v>0</v>
      </c>
      <c r="BN86" s="37">
        <v>0</v>
      </c>
      <c r="BO86" s="41">
        <f t="shared" si="155"/>
        <v>0</v>
      </c>
      <c r="BP86" s="37">
        <f>'[2]Эндоскопия_расчет (V+расх)'!D74</f>
        <v>0</v>
      </c>
      <c r="BQ86" s="37">
        <f>'[2]Эндоскопия_расчет (V+расх)'!C74-BP86</f>
        <v>0</v>
      </c>
      <c r="BR86" s="37"/>
      <c r="BS86" s="37"/>
      <c r="BT86" s="37">
        <v>0</v>
      </c>
      <c r="BU86" s="37"/>
      <c r="BV86" s="37"/>
      <c r="BW86" s="37"/>
      <c r="BX86" s="35">
        <f t="shared" si="156"/>
        <v>0</v>
      </c>
      <c r="BY86" s="38">
        <f t="shared" si="143"/>
        <v>0</v>
      </c>
      <c r="BZ86" s="37">
        <v>0</v>
      </c>
      <c r="CA86" s="37">
        <v>0</v>
      </c>
      <c r="CB86" s="37">
        <v>0</v>
      </c>
      <c r="CC86" s="37">
        <v>0</v>
      </c>
      <c r="CD86" s="42">
        <v>0</v>
      </c>
      <c r="CE86" s="37"/>
      <c r="CF86" s="37">
        <v>0</v>
      </c>
      <c r="CG86" s="37">
        <v>0</v>
      </c>
      <c r="CH86" s="37">
        <v>0</v>
      </c>
      <c r="CI86" s="37">
        <v>0</v>
      </c>
      <c r="CJ86" s="37">
        <v>0</v>
      </c>
      <c r="CK86" s="37">
        <v>0</v>
      </c>
      <c r="CL86" s="37">
        <v>0</v>
      </c>
      <c r="CM86" s="37">
        <v>0</v>
      </c>
      <c r="CN86" s="37">
        <v>0</v>
      </c>
      <c r="CO86" s="37">
        <v>0</v>
      </c>
      <c r="CP86" s="37">
        <v>0</v>
      </c>
      <c r="CQ86" s="37">
        <v>0</v>
      </c>
      <c r="CR86" s="37">
        <v>0</v>
      </c>
      <c r="CS86" s="37">
        <v>0</v>
      </c>
      <c r="CT86" s="37">
        <v>0</v>
      </c>
      <c r="CU86" s="37"/>
      <c r="CV86" s="37">
        <v>0</v>
      </c>
      <c r="CW86" s="37">
        <v>0</v>
      </c>
      <c r="CX86" s="37">
        <v>0</v>
      </c>
      <c r="CY86" s="37">
        <v>0</v>
      </c>
      <c r="CZ86" s="37">
        <v>0</v>
      </c>
      <c r="DA86" s="37">
        <v>0</v>
      </c>
      <c r="DB86" s="37">
        <v>0</v>
      </c>
      <c r="DC86" s="37">
        <v>0</v>
      </c>
      <c r="DD86" s="37">
        <v>0</v>
      </c>
      <c r="DE86" s="37">
        <v>0</v>
      </c>
      <c r="DF86" s="37">
        <v>0</v>
      </c>
      <c r="DG86" s="37">
        <v>0</v>
      </c>
      <c r="DH86" s="37">
        <v>0</v>
      </c>
      <c r="DI86" s="37">
        <v>0</v>
      </c>
      <c r="DJ86" s="37">
        <v>0</v>
      </c>
      <c r="DK86" s="37">
        <v>0</v>
      </c>
      <c r="DL86" s="37">
        <v>0</v>
      </c>
      <c r="DM86" s="37">
        <v>0</v>
      </c>
      <c r="DN86" s="37"/>
      <c r="DO86" s="37">
        <v>0</v>
      </c>
      <c r="DP86" s="37"/>
      <c r="DQ86" s="43">
        <f t="shared" si="136"/>
        <v>0</v>
      </c>
      <c r="DR86" s="43">
        <f>'[3]ВМП УФ'!D86</f>
        <v>0</v>
      </c>
      <c r="DS86" s="43">
        <f t="shared" si="137"/>
        <v>0</v>
      </c>
      <c r="DT86" s="37"/>
      <c r="DU86" s="35">
        <f t="shared" si="138"/>
        <v>2262</v>
      </c>
      <c r="DV86" s="38">
        <f t="shared" si="139"/>
        <v>263</v>
      </c>
      <c r="DW86" s="36">
        <v>0</v>
      </c>
      <c r="DX86" s="37">
        <v>0</v>
      </c>
      <c r="DY86" s="37">
        <v>0</v>
      </c>
      <c r="DZ86" s="37">
        <v>87</v>
      </c>
      <c r="EA86" s="36">
        <v>0</v>
      </c>
      <c r="EB86" s="37"/>
      <c r="EC86" s="37">
        <v>0</v>
      </c>
      <c r="ED86" s="37">
        <v>0</v>
      </c>
      <c r="EE86" s="37">
        <v>0</v>
      </c>
      <c r="EF86" s="37">
        <v>0</v>
      </c>
      <c r="EG86" s="37">
        <v>0</v>
      </c>
      <c r="EH86" s="37">
        <v>107</v>
      </c>
      <c r="EI86" s="37">
        <v>0</v>
      </c>
      <c r="EJ86" s="37">
        <v>0</v>
      </c>
      <c r="EK86" s="37">
        <v>69</v>
      </c>
      <c r="EL86" s="36">
        <v>0</v>
      </c>
      <c r="EM86" s="37">
        <v>0</v>
      </c>
      <c r="EN86" s="36">
        <v>0</v>
      </c>
      <c r="EO86" s="37">
        <v>0</v>
      </c>
      <c r="EP86" s="37">
        <v>0</v>
      </c>
      <c r="EQ86" s="37">
        <v>0</v>
      </c>
      <c r="ER86" s="37">
        <v>0</v>
      </c>
      <c r="ES86" s="37">
        <v>0</v>
      </c>
      <c r="ET86" s="37">
        <v>0</v>
      </c>
      <c r="EU86" s="37">
        <v>0</v>
      </c>
      <c r="EV86" s="37">
        <v>0</v>
      </c>
      <c r="EW86" s="37">
        <v>0</v>
      </c>
      <c r="EX86" s="37">
        <v>0</v>
      </c>
      <c r="EY86" s="37">
        <v>0</v>
      </c>
      <c r="EZ86" s="37">
        <v>0</v>
      </c>
      <c r="FA86" s="37">
        <v>0</v>
      </c>
      <c r="FB86" s="37">
        <v>0</v>
      </c>
      <c r="FC86" s="37">
        <v>0</v>
      </c>
      <c r="FD86" s="37">
        <v>0</v>
      </c>
      <c r="FE86" s="37">
        <v>0</v>
      </c>
      <c r="FF86" s="44">
        <f t="shared" si="140"/>
        <v>0</v>
      </c>
      <c r="FG86" s="37">
        <v>0</v>
      </c>
      <c r="FH86" s="37">
        <v>0</v>
      </c>
      <c r="FI86" s="37">
        <v>0</v>
      </c>
      <c r="FJ86" s="35">
        <f t="shared" si="141"/>
        <v>263</v>
      </c>
      <c r="FK86" s="37"/>
      <c r="FL86" s="37"/>
      <c r="FM86" s="45"/>
    </row>
    <row r="87" spans="1:169" x14ac:dyDescent="0.35">
      <c r="A87" s="32">
        <f t="shared" si="144"/>
        <v>64</v>
      </c>
      <c r="B87" s="33" t="s">
        <v>281</v>
      </c>
      <c r="C87" s="34" t="s">
        <v>282</v>
      </c>
      <c r="D87" s="35">
        <f t="shared" si="130"/>
        <v>0</v>
      </c>
      <c r="E87" s="36">
        <f t="shared" si="146"/>
        <v>0</v>
      </c>
      <c r="F87" s="37">
        <f t="shared" si="145"/>
        <v>0</v>
      </c>
      <c r="G87" s="37">
        <f t="shared" si="145"/>
        <v>0</v>
      </c>
      <c r="H87" s="37">
        <f t="shared" si="145"/>
        <v>0</v>
      </c>
      <c r="I87" s="37">
        <f t="shared" si="147"/>
        <v>0</v>
      </c>
      <c r="J87" s="36">
        <f t="shared" si="148"/>
        <v>0</v>
      </c>
      <c r="K87" s="37">
        <v>0</v>
      </c>
      <c r="L87" s="37">
        <v>0</v>
      </c>
      <c r="M87" s="37">
        <v>0</v>
      </c>
      <c r="N87" s="37">
        <v>0</v>
      </c>
      <c r="O87" s="36">
        <f t="shared" si="149"/>
        <v>0</v>
      </c>
      <c r="P87" s="37">
        <v>0</v>
      </c>
      <c r="Q87" s="37">
        <v>0</v>
      </c>
      <c r="R87" s="37">
        <v>0</v>
      </c>
      <c r="S87" s="37"/>
      <c r="T87" s="37"/>
      <c r="U87" s="37">
        <f>[4]Итого!U81</f>
        <v>0</v>
      </c>
      <c r="V87" s="37"/>
      <c r="W87" s="36">
        <f t="shared" si="131"/>
        <v>0</v>
      </c>
      <c r="X87" s="37">
        <v>0</v>
      </c>
      <c r="Y87" s="37">
        <v>0</v>
      </c>
      <c r="Z87" s="37">
        <v>0</v>
      </c>
      <c r="AA87" s="36">
        <f t="shared" si="132"/>
        <v>0</v>
      </c>
      <c r="AB87" s="37">
        <v>0</v>
      </c>
      <c r="AC87" s="37">
        <v>0</v>
      </c>
      <c r="AD87" s="36">
        <f t="shared" si="133"/>
        <v>0</v>
      </c>
      <c r="AE87" s="37">
        <v>0</v>
      </c>
      <c r="AF87" s="37">
        <v>0</v>
      </c>
      <c r="AG87" s="37">
        <v>0</v>
      </c>
      <c r="AH87" s="37">
        <v>0</v>
      </c>
      <c r="AI87" s="37">
        <f>'[1]Дисп ВН_2 этап_2022 год'!M77</f>
        <v>0</v>
      </c>
      <c r="AJ87" s="37"/>
      <c r="AK87" s="36">
        <f t="shared" si="150"/>
        <v>0</v>
      </c>
      <c r="AL87" s="37">
        <v>0</v>
      </c>
      <c r="AM87" s="37">
        <v>0</v>
      </c>
      <c r="AN87" s="37">
        <v>0</v>
      </c>
      <c r="AO87" s="37">
        <v>0</v>
      </c>
      <c r="AP87" s="38">
        <f t="shared" si="151"/>
        <v>0</v>
      </c>
      <c r="AQ87" s="37"/>
      <c r="AR87" s="37">
        <v>0</v>
      </c>
      <c r="AS87" s="37">
        <v>0</v>
      </c>
      <c r="AT87" s="38">
        <f t="shared" si="134"/>
        <v>0</v>
      </c>
      <c r="AU87" s="36">
        <f t="shared" si="135"/>
        <v>0</v>
      </c>
      <c r="AV87" s="36">
        <v>0</v>
      </c>
      <c r="AW87" s="37">
        <v>0</v>
      </c>
      <c r="AX87" s="37">
        <v>0</v>
      </c>
      <c r="AY87" s="37">
        <v>0</v>
      </c>
      <c r="AZ87" s="37">
        <v>0</v>
      </c>
      <c r="BA87" s="37">
        <v>0</v>
      </c>
      <c r="BB87" s="37">
        <v>0</v>
      </c>
      <c r="BC87" s="40">
        <f t="shared" si="152"/>
        <v>0</v>
      </c>
      <c r="BD87" s="37">
        <v>0</v>
      </c>
      <c r="BE87" s="37">
        <v>0</v>
      </c>
      <c r="BF87" s="41">
        <f t="shared" si="153"/>
        <v>587</v>
      </c>
      <c r="BG87" s="37">
        <v>558</v>
      </c>
      <c r="BH87" s="37">
        <v>9</v>
      </c>
      <c r="BI87" s="37">
        <v>10</v>
      </c>
      <c r="BJ87" s="37">
        <v>10</v>
      </c>
      <c r="BK87" s="41">
        <f t="shared" si="154"/>
        <v>0</v>
      </c>
      <c r="BL87" s="37">
        <v>0</v>
      </c>
      <c r="BM87" s="37">
        <v>0</v>
      </c>
      <c r="BN87" s="37">
        <v>1456</v>
      </c>
      <c r="BO87" s="41">
        <f t="shared" si="155"/>
        <v>0</v>
      </c>
      <c r="BP87" s="37">
        <f>'[2]Эндоскопия_расчет (V+расх)'!D75</f>
        <v>0</v>
      </c>
      <c r="BQ87" s="37">
        <f>'[2]Эндоскопия_расчет (V+расх)'!C75-BP87</f>
        <v>0</v>
      </c>
      <c r="BR87" s="37"/>
      <c r="BS87" s="37"/>
      <c r="BT87" s="37">
        <v>0</v>
      </c>
      <c r="BU87" s="37"/>
      <c r="BV87" s="37"/>
      <c r="BW87" s="37"/>
      <c r="BX87" s="35">
        <f t="shared" si="156"/>
        <v>0</v>
      </c>
      <c r="BY87" s="38">
        <f t="shared" si="143"/>
        <v>0</v>
      </c>
      <c r="BZ87" s="37">
        <v>0</v>
      </c>
      <c r="CA87" s="37">
        <v>0</v>
      </c>
      <c r="CB87" s="37">
        <v>0</v>
      </c>
      <c r="CC87" s="37">
        <v>0</v>
      </c>
      <c r="CD87" s="42">
        <v>0</v>
      </c>
      <c r="CE87" s="37"/>
      <c r="CF87" s="37">
        <v>0</v>
      </c>
      <c r="CG87" s="37">
        <v>0</v>
      </c>
      <c r="CH87" s="37">
        <v>0</v>
      </c>
      <c r="CI87" s="37">
        <v>0</v>
      </c>
      <c r="CJ87" s="37">
        <v>0</v>
      </c>
      <c r="CK87" s="37">
        <v>0</v>
      </c>
      <c r="CL87" s="37">
        <v>0</v>
      </c>
      <c r="CM87" s="37">
        <v>0</v>
      </c>
      <c r="CN87" s="37">
        <v>0</v>
      </c>
      <c r="CO87" s="37">
        <v>0</v>
      </c>
      <c r="CP87" s="37">
        <v>0</v>
      </c>
      <c r="CQ87" s="37">
        <v>0</v>
      </c>
      <c r="CR87" s="37">
        <v>0</v>
      </c>
      <c r="CS87" s="37">
        <v>0</v>
      </c>
      <c r="CT87" s="37">
        <v>0</v>
      </c>
      <c r="CU87" s="37"/>
      <c r="CV87" s="37">
        <v>0</v>
      </c>
      <c r="CW87" s="37">
        <v>0</v>
      </c>
      <c r="CX87" s="37">
        <v>0</v>
      </c>
      <c r="CY87" s="37">
        <v>0</v>
      </c>
      <c r="CZ87" s="37">
        <v>0</v>
      </c>
      <c r="DA87" s="37">
        <v>0</v>
      </c>
      <c r="DB87" s="37">
        <v>0</v>
      </c>
      <c r="DC87" s="37">
        <v>0</v>
      </c>
      <c r="DD87" s="37">
        <v>0</v>
      </c>
      <c r="DE87" s="37">
        <v>0</v>
      </c>
      <c r="DF87" s="37">
        <v>0</v>
      </c>
      <c r="DG87" s="37">
        <v>0</v>
      </c>
      <c r="DH87" s="37">
        <v>0</v>
      </c>
      <c r="DI87" s="37">
        <v>0</v>
      </c>
      <c r="DJ87" s="37">
        <v>0</v>
      </c>
      <c r="DK87" s="37">
        <v>0</v>
      </c>
      <c r="DL87" s="37">
        <v>0</v>
      </c>
      <c r="DM87" s="37">
        <v>0</v>
      </c>
      <c r="DN87" s="37"/>
      <c r="DO87" s="37">
        <v>0</v>
      </c>
      <c r="DP87" s="37"/>
      <c r="DQ87" s="43">
        <f t="shared" si="136"/>
        <v>0</v>
      </c>
      <c r="DR87" s="43">
        <f>'[3]ВМП УФ'!D87</f>
        <v>0</v>
      </c>
      <c r="DS87" s="43">
        <f t="shared" si="137"/>
        <v>0</v>
      </c>
      <c r="DT87" s="37"/>
      <c r="DU87" s="35">
        <f t="shared" si="138"/>
        <v>0</v>
      </c>
      <c r="DV87" s="38">
        <f t="shared" si="139"/>
        <v>0</v>
      </c>
      <c r="DW87" s="36">
        <v>0</v>
      </c>
      <c r="DX87" s="37">
        <v>0</v>
      </c>
      <c r="DY87" s="37">
        <v>0</v>
      </c>
      <c r="DZ87" s="37">
        <v>0</v>
      </c>
      <c r="EA87" s="36">
        <v>0</v>
      </c>
      <c r="EB87" s="37"/>
      <c r="EC87" s="37">
        <v>0</v>
      </c>
      <c r="ED87" s="37">
        <v>0</v>
      </c>
      <c r="EE87" s="37">
        <v>0</v>
      </c>
      <c r="EF87" s="37">
        <v>0</v>
      </c>
      <c r="EG87" s="37">
        <v>0</v>
      </c>
      <c r="EH87" s="37">
        <v>0</v>
      </c>
      <c r="EI87" s="37">
        <v>0</v>
      </c>
      <c r="EJ87" s="37">
        <v>0</v>
      </c>
      <c r="EK87" s="37">
        <v>0</v>
      </c>
      <c r="EL87" s="36">
        <v>0</v>
      </c>
      <c r="EM87" s="37">
        <v>0</v>
      </c>
      <c r="EN87" s="36">
        <v>0</v>
      </c>
      <c r="EO87" s="37">
        <v>0</v>
      </c>
      <c r="EP87" s="37">
        <v>0</v>
      </c>
      <c r="EQ87" s="37">
        <v>0</v>
      </c>
      <c r="ER87" s="37">
        <v>0</v>
      </c>
      <c r="ES87" s="37">
        <v>0</v>
      </c>
      <c r="ET87" s="37">
        <v>0</v>
      </c>
      <c r="EU87" s="37">
        <v>0</v>
      </c>
      <c r="EV87" s="37">
        <v>0</v>
      </c>
      <c r="EW87" s="37">
        <v>0</v>
      </c>
      <c r="EX87" s="37">
        <v>0</v>
      </c>
      <c r="EY87" s="37">
        <v>0</v>
      </c>
      <c r="EZ87" s="37">
        <v>0</v>
      </c>
      <c r="FA87" s="37">
        <v>0</v>
      </c>
      <c r="FB87" s="37">
        <v>0</v>
      </c>
      <c r="FC87" s="37">
        <v>0</v>
      </c>
      <c r="FD87" s="37">
        <v>0</v>
      </c>
      <c r="FE87" s="37">
        <v>0</v>
      </c>
      <c r="FF87" s="44">
        <f t="shared" si="140"/>
        <v>0</v>
      </c>
      <c r="FG87" s="37">
        <v>0</v>
      </c>
      <c r="FH87" s="37">
        <v>0</v>
      </c>
      <c r="FI87" s="37">
        <v>0</v>
      </c>
      <c r="FJ87" s="35">
        <f t="shared" si="141"/>
        <v>0</v>
      </c>
      <c r="FK87" s="37"/>
      <c r="FL87" s="37"/>
      <c r="FM87" s="45"/>
    </row>
    <row r="88" spans="1:169" x14ac:dyDescent="0.35">
      <c r="A88" s="32">
        <f t="shared" si="144"/>
        <v>65</v>
      </c>
      <c r="B88" s="33" t="s">
        <v>283</v>
      </c>
      <c r="C88" s="34" t="s">
        <v>284</v>
      </c>
      <c r="D88" s="35">
        <f t="shared" si="130"/>
        <v>0</v>
      </c>
      <c r="E88" s="36">
        <f t="shared" si="146"/>
        <v>0</v>
      </c>
      <c r="F88" s="37">
        <f t="shared" si="145"/>
        <v>0</v>
      </c>
      <c r="G88" s="37">
        <f t="shared" si="145"/>
        <v>0</v>
      </c>
      <c r="H88" s="37">
        <f t="shared" si="145"/>
        <v>0</v>
      </c>
      <c r="I88" s="37">
        <f t="shared" si="147"/>
        <v>0</v>
      </c>
      <c r="J88" s="36">
        <f t="shared" si="148"/>
        <v>0</v>
      </c>
      <c r="K88" s="37">
        <v>0</v>
      </c>
      <c r="L88" s="37">
        <v>0</v>
      </c>
      <c r="M88" s="37">
        <v>0</v>
      </c>
      <c r="N88" s="37">
        <v>0</v>
      </c>
      <c r="O88" s="36">
        <f t="shared" si="149"/>
        <v>0</v>
      </c>
      <c r="P88" s="37">
        <v>0</v>
      </c>
      <c r="Q88" s="37">
        <v>0</v>
      </c>
      <c r="R88" s="37">
        <v>0</v>
      </c>
      <c r="S88" s="37"/>
      <c r="T88" s="37"/>
      <c r="U88" s="37">
        <f>[4]Итого!U82</f>
        <v>0</v>
      </c>
      <c r="V88" s="37"/>
      <c r="W88" s="36">
        <f t="shared" si="131"/>
        <v>0</v>
      </c>
      <c r="X88" s="37">
        <v>0</v>
      </c>
      <c r="Y88" s="37">
        <v>0</v>
      </c>
      <c r="Z88" s="37">
        <v>0</v>
      </c>
      <c r="AA88" s="36">
        <f t="shared" si="132"/>
        <v>0</v>
      </c>
      <c r="AB88" s="37">
        <v>0</v>
      </c>
      <c r="AC88" s="37">
        <v>0</v>
      </c>
      <c r="AD88" s="36">
        <f t="shared" si="133"/>
        <v>0</v>
      </c>
      <c r="AE88" s="37">
        <v>0</v>
      </c>
      <c r="AF88" s="37">
        <v>0</v>
      </c>
      <c r="AG88" s="37">
        <v>0</v>
      </c>
      <c r="AH88" s="37">
        <v>0</v>
      </c>
      <c r="AI88" s="37">
        <f>'[1]Дисп ВН_2 этап_2022 год'!M78</f>
        <v>0</v>
      </c>
      <c r="AJ88" s="37"/>
      <c r="AK88" s="36">
        <f t="shared" si="150"/>
        <v>0</v>
      </c>
      <c r="AL88" s="37">
        <v>0</v>
      </c>
      <c r="AM88" s="37">
        <v>0</v>
      </c>
      <c r="AN88" s="37">
        <v>0</v>
      </c>
      <c r="AO88" s="37">
        <v>0</v>
      </c>
      <c r="AP88" s="38">
        <f t="shared" si="151"/>
        <v>0</v>
      </c>
      <c r="AQ88" s="37"/>
      <c r="AR88" s="37">
        <v>0</v>
      </c>
      <c r="AS88" s="37">
        <v>0</v>
      </c>
      <c r="AT88" s="38">
        <f t="shared" si="134"/>
        <v>0</v>
      </c>
      <c r="AU88" s="36">
        <f t="shared" si="135"/>
        <v>0</v>
      </c>
      <c r="AV88" s="36">
        <v>0</v>
      </c>
      <c r="AW88" s="37">
        <v>0</v>
      </c>
      <c r="AX88" s="37">
        <v>0</v>
      </c>
      <c r="AY88" s="37">
        <v>0</v>
      </c>
      <c r="AZ88" s="37">
        <v>0</v>
      </c>
      <c r="BA88" s="37">
        <v>0</v>
      </c>
      <c r="BB88" s="37">
        <v>0</v>
      </c>
      <c r="BC88" s="40">
        <f t="shared" si="152"/>
        <v>0</v>
      </c>
      <c r="BD88" s="37">
        <v>0</v>
      </c>
      <c r="BE88" s="37">
        <v>0</v>
      </c>
      <c r="BF88" s="41">
        <f t="shared" si="153"/>
        <v>100</v>
      </c>
      <c r="BG88" s="37">
        <v>0</v>
      </c>
      <c r="BH88" s="37">
        <v>0</v>
      </c>
      <c r="BI88" s="37">
        <v>50</v>
      </c>
      <c r="BJ88" s="37">
        <v>50</v>
      </c>
      <c r="BK88" s="41">
        <f t="shared" si="154"/>
        <v>0</v>
      </c>
      <c r="BL88" s="37">
        <v>0</v>
      </c>
      <c r="BM88" s="37">
        <v>0</v>
      </c>
      <c r="BN88" s="37">
        <v>0</v>
      </c>
      <c r="BO88" s="41">
        <f t="shared" si="155"/>
        <v>0</v>
      </c>
      <c r="BP88" s="37">
        <f>'[2]Эндоскопия_расчет (V+расх)'!D76</f>
        <v>0</v>
      </c>
      <c r="BQ88" s="37">
        <f>'[2]Эндоскопия_расчет (V+расх)'!C76-BP88</f>
        <v>0</v>
      </c>
      <c r="BR88" s="37"/>
      <c r="BS88" s="37"/>
      <c r="BT88" s="37">
        <v>0</v>
      </c>
      <c r="BU88" s="37"/>
      <c r="BV88" s="37"/>
      <c r="BW88" s="37"/>
      <c r="BX88" s="35">
        <f t="shared" si="156"/>
        <v>5590</v>
      </c>
      <c r="BY88" s="38">
        <f t="shared" si="143"/>
        <v>616</v>
      </c>
      <c r="BZ88" s="37">
        <v>88</v>
      </c>
      <c r="CA88" s="37">
        <v>0</v>
      </c>
      <c r="CB88" s="37">
        <v>0</v>
      </c>
      <c r="CC88" s="37">
        <v>0</v>
      </c>
      <c r="CD88" s="42">
        <v>0</v>
      </c>
      <c r="CE88" s="37"/>
      <c r="CF88" s="37">
        <v>0</v>
      </c>
      <c r="CG88" s="37">
        <v>0</v>
      </c>
      <c r="CH88" s="37">
        <v>0</v>
      </c>
      <c r="CI88" s="37">
        <v>0</v>
      </c>
      <c r="CJ88" s="37">
        <v>0</v>
      </c>
      <c r="CK88" s="37">
        <v>0</v>
      </c>
      <c r="CL88" s="37">
        <v>0</v>
      </c>
      <c r="CM88" s="37">
        <v>0</v>
      </c>
      <c r="CN88" s="37">
        <v>0</v>
      </c>
      <c r="CO88" s="37">
        <v>66</v>
      </c>
      <c r="CP88" s="37">
        <v>0</v>
      </c>
      <c r="CQ88" s="37">
        <v>31</v>
      </c>
      <c r="CR88" s="37">
        <v>0</v>
      </c>
      <c r="CS88" s="37">
        <v>0</v>
      </c>
      <c r="CT88" s="37">
        <v>0</v>
      </c>
      <c r="CU88" s="37"/>
      <c r="CV88" s="37">
        <v>42</v>
      </c>
      <c r="CW88" s="37">
        <v>0</v>
      </c>
      <c r="CX88" s="37">
        <v>0</v>
      </c>
      <c r="CY88" s="37">
        <v>0</v>
      </c>
      <c r="CZ88" s="37">
        <v>0</v>
      </c>
      <c r="DA88" s="37">
        <v>32</v>
      </c>
      <c r="DB88" s="37">
        <v>0</v>
      </c>
      <c r="DC88" s="37">
        <v>0</v>
      </c>
      <c r="DD88" s="37">
        <v>0</v>
      </c>
      <c r="DE88" s="37">
        <v>90</v>
      </c>
      <c r="DF88" s="37">
        <v>121</v>
      </c>
      <c r="DG88" s="37">
        <v>25</v>
      </c>
      <c r="DH88" s="37">
        <v>121</v>
      </c>
      <c r="DI88" s="37">
        <v>0</v>
      </c>
      <c r="DJ88" s="37">
        <v>0</v>
      </c>
      <c r="DK88" s="37">
        <v>0</v>
      </c>
      <c r="DL88" s="37">
        <v>0</v>
      </c>
      <c r="DM88" s="37">
        <v>0</v>
      </c>
      <c r="DN88" s="37"/>
      <c r="DO88" s="37">
        <v>0</v>
      </c>
      <c r="DP88" s="37"/>
      <c r="DQ88" s="43">
        <f t="shared" si="136"/>
        <v>556</v>
      </c>
      <c r="DR88" s="43">
        <f>'[3]ВМП УФ'!D88</f>
        <v>60</v>
      </c>
      <c r="DS88" s="43">
        <f t="shared" si="137"/>
        <v>616</v>
      </c>
      <c r="DT88" s="37"/>
      <c r="DU88" s="35">
        <f t="shared" si="138"/>
        <v>0</v>
      </c>
      <c r="DV88" s="38">
        <f t="shared" si="139"/>
        <v>0</v>
      </c>
      <c r="DW88" s="36">
        <v>0</v>
      </c>
      <c r="DX88" s="37">
        <v>0</v>
      </c>
      <c r="DY88" s="37">
        <v>0</v>
      </c>
      <c r="DZ88" s="37">
        <v>0</v>
      </c>
      <c r="EA88" s="36">
        <v>0</v>
      </c>
      <c r="EB88" s="37"/>
      <c r="EC88" s="37">
        <v>0</v>
      </c>
      <c r="ED88" s="37">
        <v>0</v>
      </c>
      <c r="EE88" s="37">
        <v>0</v>
      </c>
      <c r="EF88" s="37">
        <v>0</v>
      </c>
      <c r="EG88" s="37">
        <v>0</v>
      </c>
      <c r="EH88" s="37">
        <v>0</v>
      </c>
      <c r="EI88" s="37">
        <v>0</v>
      </c>
      <c r="EJ88" s="37">
        <v>0</v>
      </c>
      <c r="EK88" s="37">
        <v>0</v>
      </c>
      <c r="EL88" s="36">
        <v>0</v>
      </c>
      <c r="EM88" s="37">
        <v>0</v>
      </c>
      <c r="EN88" s="36">
        <v>0</v>
      </c>
      <c r="EO88" s="37">
        <v>0</v>
      </c>
      <c r="EP88" s="37">
        <v>0</v>
      </c>
      <c r="EQ88" s="37">
        <v>0</v>
      </c>
      <c r="ER88" s="37">
        <v>0</v>
      </c>
      <c r="ES88" s="37">
        <v>0</v>
      </c>
      <c r="ET88" s="37">
        <v>0</v>
      </c>
      <c r="EU88" s="37">
        <v>0</v>
      </c>
      <c r="EV88" s="37">
        <v>0</v>
      </c>
      <c r="EW88" s="37">
        <v>0</v>
      </c>
      <c r="EX88" s="37">
        <v>0</v>
      </c>
      <c r="EY88" s="37">
        <v>0</v>
      </c>
      <c r="EZ88" s="37">
        <v>0</v>
      </c>
      <c r="FA88" s="37">
        <v>0</v>
      </c>
      <c r="FB88" s="37">
        <v>0</v>
      </c>
      <c r="FC88" s="37">
        <v>0</v>
      </c>
      <c r="FD88" s="37">
        <v>0</v>
      </c>
      <c r="FE88" s="37">
        <v>0</v>
      </c>
      <c r="FF88" s="44">
        <f t="shared" si="140"/>
        <v>0</v>
      </c>
      <c r="FG88" s="37">
        <v>0</v>
      </c>
      <c r="FH88" s="37">
        <v>0</v>
      </c>
      <c r="FI88" s="37">
        <v>0</v>
      </c>
      <c r="FJ88" s="35">
        <f t="shared" si="141"/>
        <v>0</v>
      </c>
      <c r="FK88" s="37"/>
      <c r="FL88" s="37"/>
      <c r="FM88" s="45"/>
    </row>
    <row r="89" spans="1:169" x14ac:dyDescent="0.35">
      <c r="A89" s="32">
        <f t="shared" si="144"/>
        <v>66</v>
      </c>
      <c r="B89" s="33" t="s">
        <v>285</v>
      </c>
      <c r="C89" s="34" t="s">
        <v>286</v>
      </c>
      <c r="D89" s="35">
        <f t="shared" si="130"/>
        <v>67</v>
      </c>
      <c r="E89" s="36">
        <f t="shared" si="146"/>
        <v>0</v>
      </c>
      <c r="F89" s="37">
        <f t="shared" si="145"/>
        <v>0</v>
      </c>
      <c r="G89" s="37">
        <f t="shared" si="145"/>
        <v>0</v>
      </c>
      <c r="H89" s="37">
        <f t="shared" si="145"/>
        <v>0</v>
      </c>
      <c r="I89" s="37">
        <f t="shared" si="147"/>
        <v>0</v>
      </c>
      <c r="J89" s="36">
        <f t="shared" si="148"/>
        <v>0</v>
      </c>
      <c r="K89" s="37">
        <v>0</v>
      </c>
      <c r="L89" s="37">
        <v>0</v>
      </c>
      <c r="M89" s="37">
        <v>0</v>
      </c>
      <c r="N89" s="37">
        <v>0</v>
      </c>
      <c r="O89" s="36">
        <f t="shared" si="149"/>
        <v>0</v>
      </c>
      <c r="P89" s="37">
        <v>0</v>
      </c>
      <c r="Q89" s="37">
        <v>0</v>
      </c>
      <c r="R89" s="37">
        <v>0</v>
      </c>
      <c r="S89" s="37"/>
      <c r="T89" s="37"/>
      <c r="U89" s="37">
        <f>[4]Итого!U83</f>
        <v>0</v>
      </c>
      <c r="V89" s="37"/>
      <c r="W89" s="36">
        <f t="shared" si="131"/>
        <v>0</v>
      </c>
      <c r="X89" s="37">
        <v>0</v>
      </c>
      <c r="Y89" s="37">
        <v>0</v>
      </c>
      <c r="Z89" s="37">
        <v>0</v>
      </c>
      <c r="AA89" s="36">
        <f t="shared" si="132"/>
        <v>0</v>
      </c>
      <c r="AB89" s="37">
        <v>0</v>
      </c>
      <c r="AC89" s="37">
        <v>0</v>
      </c>
      <c r="AD89" s="36">
        <f t="shared" si="133"/>
        <v>0</v>
      </c>
      <c r="AE89" s="37">
        <v>0</v>
      </c>
      <c r="AF89" s="37">
        <v>0</v>
      </c>
      <c r="AG89" s="37">
        <v>0</v>
      </c>
      <c r="AH89" s="37">
        <v>0</v>
      </c>
      <c r="AI89" s="37">
        <f>'[1]Дисп ВН_2 этап_2022 год'!M79</f>
        <v>0</v>
      </c>
      <c r="AJ89" s="37"/>
      <c r="AK89" s="36">
        <f t="shared" si="150"/>
        <v>0</v>
      </c>
      <c r="AL89" s="37">
        <v>0</v>
      </c>
      <c r="AM89" s="37">
        <v>0</v>
      </c>
      <c r="AN89" s="37">
        <v>67</v>
      </c>
      <c r="AO89" s="37">
        <v>0</v>
      </c>
      <c r="AP89" s="38">
        <f t="shared" si="151"/>
        <v>0</v>
      </c>
      <c r="AQ89" s="37"/>
      <c r="AR89" s="37">
        <v>0</v>
      </c>
      <c r="AS89" s="37">
        <v>0</v>
      </c>
      <c r="AT89" s="38">
        <f t="shared" si="134"/>
        <v>4388</v>
      </c>
      <c r="AU89" s="36">
        <f t="shared" si="135"/>
        <v>0</v>
      </c>
      <c r="AV89" s="36">
        <v>0</v>
      </c>
      <c r="AW89" s="37">
        <v>0</v>
      </c>
      <c r="AX89" s="37">
        <v>0</v>
      </c>
      <c r="AY89" s="37">
        <v>0</v>
      </c>
      <c r="AZ89" s="37">
        <v>0</v>
      </c>
      <c r="BA89" s="37">
        <v>0</v>
      </c>
      <c r="BB89" s="37">
        <v>4388</v>
      </c>
      <c r="BC89" s="40">
        <f t="shared" si="152"/>
        <v>0</v>
      </c>
      <c r="BD89" s="37">
        <v>0</v>
      </c>
      <c r="BE89" s="37">
        <v>0</v>
      </c>
      <c r="BF89" s="41">
        <f t="shared" si="153"/>
        <v>0</v>
      </c>
      <c r="BG89" s="37">
        <v>0</v>
      </c>
      <c r="BH89" s="37">
        <v>0</v>
      </c>
      <c r="BI89" s="37">
        <v>0</v>
      </c>
      <c r="BJ89" s="37">
        <v>0</v>
      </c>
      <c r="BK89" s="41">
        <f t="shared" si="154"/>
        <v>0</v>
      </c>
      <c r="BL89" s="37">
        <v>0</v>
      </c>
      <c r="BM89" s="37">
        <v>0</v>
      </c>
      <c r="BN89" s="37">
        <v>0</v>
      </c>
      <c r="BO89" s="41">
        <f t="shared" si="155"/>
        <v>0</v>
      </c>
      <c r="BP89" s="37">
        <f>'[2]Эндоскопия_расчет (V+расх)'!D77</f>
        <v>0</v>
      </c>
      <c r="BQ89" s="37">
        <f>'[2]Эндоскопия_расчет (V+расх)'!C77-BP89</f>
        <v>0</v>
      </c>
      <c r="BR89" s="37"/>
      <c r="BS89" s="37"/>
      <c r="BT89" s="37">
        <v>0</v>
      </c>
      <c r="BU89" s="37"/>
      <c r="BV89" s="37"/>
      <c r="BW89" s="37"/>
      <c r="BX89" s="35">
        <f t="shared" si="156"/>
        <v>0</v>
      </c>
      <c r="BY89" s="38">
        <f t="shared" si="143"/>
        <v>0</v>
      </c>
      <c r="BZ89" s="37">
        <v>0</v>
      </c>
      <c r="CA89" s="37">
        <v>0</v>
      </c>
      <c r="CB89" s="37">
        <v>0</v>
      </c>
      <c r="CC89" s="37">
        <v>0</v>
      </c>
      <c r="CD89" s="42">
        <v>0</v>
      </c>
      <c r="CE89" s="37"/>
      <c r="CF89" s="37">
        <v>0</v>
      </c>
      <c r="CG89" s="37">
        <v>0</v>
      </c>
      <c r="CH89" s="37">
        <v>0</v>
      </c>
      <c r="CI89" s="37">
        <v>0</v>
      </c>
      <c r="CJ89" s="37">
        <v>0</v>
      </c>
      <c r="CK89" s="37">
        <v>0</v>
      </c>
      <c r="CL89" s="37">
        <v>0</v>
      </c>
      <c r="CM89" s="37">
        <v>0</v>
      </c>
      <c r="CN89" s="37">
        <v>0</v>
      </c>
      <c r="CO89" s="37">
        <v>0</v>
      </c>
      <c r="CP89" s="37">
        <v>0</v>
      </c>
      <c r="CQ89" s="37">
        <v>0</v>
      </c>
      <c r="CR89" s="37">
        <v>0</v>
      </c>
      <c r="CS89" s="37">
        <v>0</v>
      </c>
      <c r="CT89" s="37">
        <v>0</v>
      </c>
      <c r="CU89" s="37"/>
      <c r="CV89" s="37">
        <v>0</v>
      </c>
      <c r="CW89" s="37">
        <v>0</v>
      </c>
      <c r="CX89" s="37">
        <v>0</v>
      </c>
      <c r="CY89" s="37">
        <v>0</v>
      </c>
      <c r="CZ89" s="37">
        <v>0</v>
      </c>
      <c r="DA89" s="37">
        <v>0</v>
      </c>
      <c r="DB89" s="37">
        <v>0</v>
      </c>
      <c r="DC89" s="37">
        <v>0</v>
      </c>
      <c r="DD89" s="37">
        <v>0</v>
      </c>
      <c r="DE89" s="37">
        <v>0</v>
      </c>
      <c r="DF89" s="37">
        <v>0</v>
      </c>
      <c r="DG89" s="37">
        <v>0</v>
      </c>
      <c r="DH89" s="37">
        <v>0</v>
      </c>
      <c r="DI89" s="37">
        <v>0</v>
      </c>
      <c r="DJ89" s="37">
        <v>0</v>
      </c>
      <c r="DK89" s="37">
        <v>0</v>
      </c>
      <c r="DL89" s="37">
        <v>0</v>
      </c>
      <c r="DM89" s="37">
        <v>0</v>
      </c>
      <c r="DN89" s="37"/>
      <c r="DO89" s="37">
        <v>0</v>
      </c>
      <c r="DP89" s="37"/>
      <c r="DQ89" s="43">
        <f t="shared" si="136"/>
        <v>0</v>
      </c>
      <c r="DR89" s="43">
        <f>'[3]ВМП УФ'!D89</f>
        <v>0</v>
      </c>
      <c r="DS89" s="43">
        <f t="shared" si="137"/>
        <v>0</v>
      </c>
      <c r="DT89" s="37"/>
      <c r="DU89" s="35">
        <f t="shared" si="138"/>
        <v>0</v>
      </c>
      <c r="DV89" s="38">
        <f t="shared" si="139"/>
        <v>0</v>
      </c>
      <c r="DW89" s="36">
        <v>0</v>
      </c>
      <c r="DX89" s="37">
        <v>0</v>
      </c>
      <c r="DY89" s="37">
        <v>0</v>
      </c>
      <c r="DZ89" s="37">
        <v>0</v>
      </c>
      <c r="EA89" s="36">
        <v>0</v>
      </c>
      <c r="EB89" s="37"/>
      <c r="EC89" s="37">
        <v>0</v>
      </c>
      <c r="ED89" s="37">
        <v>0</v>
      </c>
      <c r="EE89" s="37">
        <v>0</v>
      </c>
      <c r="EF89" s="37">
        <v>0</v>
      </c>
      <c r="EG89" s="37">
        <v>0</v>
      </c>
      <c r="EH89" s="37">
        <v>0</v>
      </c>
      <c r="EI89" s="37">
        <v>0</v>
      </c>
      <c r="EJ89" s="37">
        <v>0</v>
      </c>
      <c r="EK89" s="37">
        <v>0</v>
      </c>
      <c r="EL89" s="36">
        <v>0</v>
      </c>
      <c r="EM89" s="37">
        <v>0</v>
      </c>
      <c r="EN89" s="36">
        <v>0</v>
      </c>
      <c r="EO89" s="37">
        <v>0</v>
      </c>
      <c r="EP89" s="37">
        <v>0</v>
      </c>
      <c r="EQ89" s="37">
        <v>0</v>
      </c>
      <c r="ER89" s="37">
        <v>0</v>
      </c>
      <c r="ES89" s="37">
        <v>0</v>
      </c>
      <c r="ET89" s="37">
        <v>0</v>
      </c>
      <c r="EU89" s="37">
        <v>0</v>
      </c>
      <c r="EV89" s="37">
        <v>0</v>
      </c>
      <c r="EW89" s="37">
        <v>0</v>
      </c>
      <c r="EX89" s="37">
        <v>0</v>
      </c>
      <c r="EY89" s="37">
        <v>0</v>
      </c>
      <c r="EZ89" s="37">
        <v>0</v>
      </c>
      <c r="FA89" s="37">
        <v>0</v>
      </c>
      <c r="FB89" s="37">
        <v>0</v>
      </c>
      <c r="FC89" s="37">
        <v>0</v>
      </c>
      <c r="FD89" s="37">
        <v>0</v>
      </c>
      <c r="FE89" s="37">
        <v>0</v>
      </c>
      <c r="FF89" s="44">
        <f t="shared" si="140"/>
        <v>0</v>
      </c>
      <c r="FG89" s="37">
        <v>0</v>
      </c>
      <c r="FH89" s="37">
        <v>0</v>
      </c>
      <c r="FI89" s="37">
        <v>0</v>
      </c>
      <c r="FJ89" s="35">
        <f t="shared" si="141"/>
        <v>0</v>
      </c>
      <c r="FK89" s="37"/>
      <c r="FL89" s="37"/>
      <c r="FM89" s="45"/>
    </row>
    <row r="90" spans="1:169" x14ac:dyDescent="0.35">
      <c r="A90" s="32">
        <f t="shared" si="144"/>
        <v>67</v>
      </c>
      <c r="B90" s="33" t="s">
        <v>287</v>
      </c>
      <c r="C90" s="34" t="s">
        <v>288</v>
      </c>
      <c r="D90" s="35">
        <f t="shared" si="130"/>
        <v>0</v>
      </c>
      <c r="E90" s="36">
        <f t="shared" si="146"/>
        <v>0</v>
      </c>
      <c r="F90" s="37">
        <f t="shared" si="145"/>
        <v>0</v>
      </c>
      <c r="G90" s="37">
        <f t="shared" si="145"/>
        <v>0</v>
      </c>
      <c r="H90" s="37">
        <f t="shared" si="145"/>
        <v>0</v>
      </c>
      <c r="I90" s="37">
        <f t="shared" si="147"/>
        <v>0</v>
      </c>
      <c r="J90" s="36">
        <f t="shared" si="148"/>
        <v>0</v>
      </c>
      <c r="K90" s="37">
        <v>0</v>
      </c>
      <c r="L90" s="37">
        <v>0</v>
      </c>
      <c r="M90" s="37">
        <v>0</v>
      </c>
      <c r="N90" s="37">
        <v>0</v>
      </c>
      <c r="O90" s="36">
        <f t="shared" si="149"/>
        <v>0</v>
      </c>
      <c r="P90" s="37">
        <v>0</v>
      </c>
      <c r="Q90" s="37">
        <v>0</v>
      </c>
      <c r="R90" s="37">
        <v>0</v>
      </c>
      <c r="S90" s="37"/>
      <c r="T90" s="37"/>
      <c r="U90" s="37">
        <f>[4]Итого!U84</f>
        <v>0</v>
      </c>
      <c r="V90" s="37"/>
      <c r="W90" s="36">
        <f t="shared" si="131"/>
        <v>0</v>
      </c>
      <c r="X90" s="37">
        <v>0</v>
      </c>
      <c r="Y90" s="37">
        <v>0</v>
      </c>
      <c r="Z90" s="37">
        <v>0</v>
      </c>
      <c r="AA90" s="36">
        <f t="shared" si="132"/>
        <v>0</v>
      </c>
      <c r="AB90" s="37">
        <v>0</v>
      </c>
      <c r="AC90" s="37">
        <v>0</v>
      </c>
      <c r="AD90" s="36">
        <f t="shared" si="133"/>
        <v>0</v>
      </c>
      <c r="AE90" s="37">
        <v>0</v>
      </c>
      <c r="AF90" s="37">
        <v>0</v>
      </c>
      <c r="AG90" s="37">
        <v>0</v>
      </c>
      <c r="AH90" s="37">
        <v>0</v>
      </c>
      <c r="AI90" s="37">
        <f>'[1]Дисп ВН_2 этап_2022 год'!M80</f>
        <v>0</v>
      </c>
      <c r="AJ90" s="37"/>
      <c r="AK90" s="36">
        <f t="shared" si="150"/>
        <v>0</v>
      </c>
      <c r="AL90" s="37">
        <v>0</v>
      </c>
      <c r="AM90" s="37">
        <v>0</v>
      </c>
      <c r="AN90" s="37">
        <v>0</v>
      </c>
      <c r="AO90" s="37">
        <v>0</v>
      </c>
      <c r="AP90" s="38">
        <f t="shared" si="151"/>
        <v>0</v>
      </c>
      <c r="AQ90" s="37"/>
      <c r="AR90" s="37">
        <v>0</v>
      </c>
      <c r="AS90" s="37">
        <v>0</v>
      </c>
      <c r="AT90" s="38">
        <f t="shared" si="134"/>
        <v>0</v>
      </c>
      <c r="AU90" s="36">
        <f t="shared" si="135"/>
        <v>0</v>
      </c>
      <c r="AV90" s="36">
        <v>0</v>
      </c>
      <c r="AW90" s="37">
        <v>0</v>
      </c>
      <c r="AX90" s="37">
        <v>0</v>
      </c>
      <c r="AY90" s="37">
        <v>0</v>
      </c>
      <c r="AZ90" s="37">
        <v>0</v>
      </c>
      <c r="BA90" s="37">
        <v>0</v>
      </c>
      <c r="BB90" s="37">
        <v>0</v>
      </c>
      <c r="BC90" s="40">
        <f t="shared" si="152"/>
        <v>0</v>
      </c>
      <c r="BD90" s="37">
        <v>0</v>
      </c>
      <c r="BE90" s="37">
        <v>0</v>
      </c>
      <c r="BF90" s="41">
        <f t="shared" si="153"/>
        <v>0</v>
      </c>
      <c r="BG90" s="37">
        <v>0</v>
      </c>
      <c r="BH90" s="37">
        <v>0</v>
      </c>
      <c r="BI90" s="37">
        <v>0</v>
      </c>
      <c r="BJ90" s="37">
        <v>0</v>
      </c>
      <c r="BK90" s="41">
        <f t="shared" si="154"/>
        <v>4497</v>
      </c>
      <c r="BL90" s="37">
        <v>655</v>
      </c>
      <c r="BM90" s="37">
        <v>3842</v>
      </c>
      <c r="BN90" s="37">
        <v>5075</v>
      </c>
      <c r="BO90" s="41">
        <f t="shared" si="155"/>
        <v>0</v>
      </c>
      <c r="BP90" s="37">
        <f>'[2]Эндоскопия_расчет (V+расх)'!D78</f>
        <v>0</v>
      </c>
      <c r="BQ90" s="37">
        <f>'[2]Эндоскопия_расчет (V+расх)'!C78-BP90</f>
        <v>0</v>
      </c>
      <c r="BR90" s="37"/>
      <c r="BS90" s="37"/>
      <c r="BT90" s="37">
        <v>0</v>
      </c>
      <c r="BU90" s="37"/>
      <c r="BV90" s="37"/>
      <c r="BW90" s="37"/>
      <c r="BX90" s="35">
        <f t="shared" si="156"/>
        <v>0</v>
      </c>
      <c r="BY90" s="38">
        <f t="shared" si="143"/>
        <v>0</v>
      </c>
      <c r="BZ90" s="37">
        <v>0</v>
      </c>
      <c r="CA90" s="37">
        <v>0</v>
      </c>
      <c r="CB90" s="37">
        <v>0</v>
      </c>
      <c r="CC90" s="37">
        <v>0</v>
      </c>
      <c r="CD90" s="42">
        <v>0</v>
      </c>
      <c r="CE90" s="37"/>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c r="CV90" s="37">
        <v>0</v>
      </c>
      <c r="CW90" s="37">
        <v>0</v>
      </c>
      <c r="CX90" s="37">
        <v>0</v>
      </c>
      <c r="CY90" s="37">
        <v>0</v>
      </c>
      <c r="CZ90" s="37">
        <v>0</v>
      </c>
      <c r="DA90" s="37">
        <v>0</v>
      </c>
      <c r="DB90" s="37">
        <v>0</v>
      </c>
      <c r="DC90" s="37">
        <v>0</v>
      </c>
      <c r="DD90" s="37">
        <v>0</v>
      </c>
      <c r="DE90" s="37">
        <v>0</v>
      </c>
      <c r="DF90" s="37">
        <v>0</v>
      </c>
      <c r="DG90" s="37">
        <v>0</v>
      </c>
      <c r="DH90" s="37">
        <v>0</v>
      </c>
      <c r="DI90" s="37">
        <v>0</v>
      </c>
      <c r="DJ90" s="37">
        <v>0</v>
      </c>
      <c r="DK90" s="37">
        <v>0</v>
      </c>
      <c r="DL90" s="37">
        <v>0</v>
      </c>
      <c r="DM90" s="37">
        <v>0</v>
      </c>
      <c r="DN90" s="37"/>
      <c r="DO90" s="37">
        <v>0</v>
      </c>
      <c r="DP90" s="37"/>
      <c r="DQ90" s="43">
        <f t="shared" si="136"/>
        <v>0</v>
      </c>
      <c r="DR90" s="43">
        <f>'[3]ВМП УФ'!D90</f>
        <v>0</v>
      </c>
      <c r="DS90" s="43">
        <f t="shared" si="137"/>
        <v>0</v>
      </c>
      <c r="DT90" s="37"/>
      <c r="DU90" s="35">
        <f t="shared" si="138"/>
        <v>0</v>
      </c>
      <c r="DV90" s="38">
        <f t="shared" si="139"/>
        <v>0</v>
      </c>
      <c r="DW90" s="36">
        <v>0</v>
      </c>
      <c r="DX90" s="37">
        <v>0</v>
      </c>
      <c r="DY90" s="37">
        <v>0</v>
      </c>
      <c r="DZ90" s="37">
        <v>0</v>
      </c>
      <c r="EA90" s="36">
        <v>0</v>
      </c>
      <c r="EB90" s="37"/>
      <c r="EC90" s="37">
        <v>0</v>
      </c>
      <c r="ED90" s="37">
        <v>0</v>
      </c>
      <c r="EE90" s="37">
        <v>0</v>
      </c>
      <c r="EF90" s="37">
        <v>0</v>
      </c>
      <c r="EG90" s="37">
        <v>0</v>
      </c>
      <c r="EH90" s="37">
        <v>0</v>
      </c>
      <c r="EI90" s="37">
        <v>0</v>
      </c>
      <c r="EJ90" s="37">
        <v>0</v>
      </c>
      <c r="EK90" s="37">
        <v>0</v>
      </c>
      <c r="EL90" s="36">
        <v>0</v>
      </c>
      <c r="EM90" s="37">
        <v>0</v>
      </c>
      <c r="EN90" s="36">
        <v>0</v>
      </c>
      <c r="EO90" s="37">
        <v>0</v>
      </c>
      <c r="EP90" s="37">
        <v>0</v>
      </c>
      <c r="EQ90" s="37">
        <v>0</v>
      </c>
      <c r="ER90" s="37">
        <v>0</v>
      </c>
      <c r="ES90" s="37">
        <v>0</v>
      </c>
      <c r="ET90" s="37">
        <v>0</v>
      </c>
      <c r="EU90" s="37">
        <v>0</v>
      </c>
      <c r="EV90" s="37">
        <v>0</v>
      </c>
      <c r="EW90" s="37">
        <v>0</v>
      </c>
      <c r="EX90" s="37">
        <v>0</v>
      </c>
      <c r="EY90" s="37">
        <v>0</v>
      </c>
      <c r="EZ90" s="37">
        <v>0</v>
      </c>
      <c r="FA90" s="37">
        <v>0</v>
      </c>
      <c r="FB90" s="37">
        <v>0</v>
      </c>
      <c r="FC90" s="37">
        <v>0</v>
      </c>
      <c r="FD90" s="37">
        <v>0</v>
      </c>
      <c r="FE90" s="37">
        <v>0</v>
      </c>
      <c r="FF90" s="44">
        <f t="shared" si="140"/>
        <v>0</v>
      </c>
      <c r="FG90" s="37">
        <v>0</v>
      </c>
      <c r="FH90" s="37">
        <v>0</v>
      </c>
      <c r="FI90" s="37">
        <v>0</v>
      </c>
      <c r="FJ90" s="35">
        <f t="shared" si="141"/>
        <v>0</v>
      </c>
      <c r="FK90" s="37"/>
      <c r="FL90" s="37"/>
      <c r="FM90" s="45"/>
    </row>
    <row r="91" spans="1:169" x14ac:dyDescent="0.35">
      <c r="A91" s="32">
        <f t="shared" si="144"/>
        <v>68</v>
      </c>
      <c r="B91" s="33" t="s">
        <v>289</v>
      </c>
      <c r="C91" s="34" t="s">
        <v>290</v>
      </c>
      <c r="D91" s="35">
        <f t="shared" si="130"/>
        <v>0</v>
      </c>
      <c r="E91" s="36">
        <f t="shared" si="146"/>
        <v>0</v>
      </c>
      <c r="F91" s="37">
        <f t="shared" si="145"/>
        <v>0</v>
      </c>
      <c r="G91" s="37">
        <f t="shared" si="145"/>
        <v>0</v>
      </c>
      <c r="H91" s="37">
        <f t="shared" si="145"/>
        <v>0</v>
      </c>
      <c r="I91" s="37">
        <f t="shared" si="147"/>
        <v>0</v>
      </c>
      <c r="J91" s="36">
        <f t="shared" si="148"/>
        <v>0</v>
      </c>
      <c r="K91" s="37">
        <v>0</v>
      </c>
      <c r="L91" s="37">
        <v>0</v>
      </c>
      <c r="M91" s="37">
        <v>0</v>
      </c>
      <c r="N91" s="37">
        <v>0</v>
      </c>
      <c r="O91" s="36">
        <f t="shared" si="149"/>
        <v>0</v>
      </c>
      <c r="P91" s="37">
        <v>0</v>
      </c>
      <c r="Q91" s="37">
        <v>0</v>
      </c>
      <c r="R91" s="37">
        <v>0</v>
      </c>
      <c r="S91" s="37"/>
      <c r="T91" s="37"/>
      <c r="U91" s="37">
        <f>[4]Итого!U85</f>
        <v>0</v>
      </c>
      <c r="V91" s="37"/>
      <c r="W91" s="36">
        <f t="shared" si="131"/>
        <v>0</v>
      </c>
      <c r="X91" s="37">
        <v>0</v>
      </c>
      <c r="Y91" s="37">
        <v>0</v>
      </c>
      <c r="Z91" s="37">
        <v>0</v>
      </c>
      <c r="AA91" s="36">
        <f t="shared" si="132"/>
        <v>0</v>
      </c>
      <c r="AB91" s="37">
        <v>0</v>
      </c>
      <c r="AC91" s="37">
        <v>0</v>
      </c>
      <c r="AD91" s="36">
        <f t="shared" si="133"/>
        <v>0</v>
      </c>
      <c r="AE91" s="37">
        <v>0</v>
      </c>
      <c r="AF91" s="37">
        <v>0</v>
      </c>
      <c r="AG91" s="37">
        <v>0</v>
      </c>
      <c r="AH91" s="37">
        <v>0</v>
      </c>
      <c r="AI91" s="37">
        <f>'[1]Дисп ВН_2 этап_2022 год'!M81</f>
        <v>0</v>
      </c>
      <c r="AJ91" s="37"/>
      <c r="AK91" s="36">
        <f t="shared" si="150"/>
        <v>0</v>
      </c>
      <c r="AL91" s="37">
        <v>0</v>
      </c>
      <c r="AM91" s="37">
        <v>0</v>
      </c>
      <c r="AN91" s="37">
        <v>0</v>
      </c>
      <c r="AO91" s="37">
        <v>0</v>
      </c>
      <c r="AP91" s="38">
        <f t="shared" si="151"/>
        <v>0</v>
      </c>
      <c r="AQ91" s="37"/>
      <c r="AR91" s="37">
        <v>0</v>
      </c>
      <c r="AS91" s="37">
        <v>0</v>
      </c>
      <c r="AT91" s="38">
        <f t="shared" si="134"/>
        <v>0</v>
      </c>
      <c r="AU91" s="36">
        <f t="shared" si="135"/>
        <v>0</v>
      </c>
      <c r="AV91" s="36">
        <v>0</v>
      </c>
      <c r="AW91" s="37">
        <v>0</v>
      </c>
      <c r="AX91" s="37">
        <v>0</v>
      </c>
      <c r="AY91" s="37">
        <v>0</v>
      </c>
      <c r="AZ91" s="37">
        <v>0</v>
      </c>
      <c r="BA91" s="37">
        <v>0</v>
      </c>
      <c r="BB91" s="37">
        <v>0</v>
      </c>
      <c r="BC91" s="40">
        <f t="shared" si="152"/>
        <v>0</v>
      </c>
      <c r="BD91" s="37">
        <v>0</v>
      </c>
      <c r="BE91" s="37">
        <v>0</v>
      </c>
      <c r="BF91" s="41">
        <f t="shared" si="153"/>
        <v>0</v>
      </c>
      <c r="BG91" s="37">
        <v>0</v>
      </c>
      <c r="BH91" s="37">
        <v>0</v>
      </c>
      <c r="BI91" s="37">
        <v>0</v>
      </c>
      <c r="BJ91" s="37">
        <v>0</v>
      </c>
      <c r="BK91" s="41">
        <f t="shared" si="154"/>
        <v>0</v>
      </c>
      <c r="BL91" s="37">
        <v>0</v>
      </c>
      <c r="BM91" s="37">
        <v>0</v>
      </c>
      <c r="BN91" s="37">
        <v>0</v>
      </c>
      <c r="BO91" s="41">
        <f t="shared" si="155"/>
        <v>0</v>
      </c>
      <c r="BP91" s="37">
        <f>'[2]Эндоскопия_расчет (V+расх)'!D79</f>
        <v>0</v>
      </c>
      <c r="BQ91" s="37">
        <f>'[2]Эндоскопия_расчет (V+расх)'!C79-BP91</f>
        <v>0</v>
      </c>
      <c r="BR91" s="37"/>
      <c r="BS91" s="37"/>
      <c r="BT91" s="37">
        <v>0</v>
      </c>
      <c r="BU91" s="37"/>
      <c r="BV91" s="37"/>
      <c r="BW91" s="37"/>
      <c r="BX91" s="35">
        <f t="shared" si="156"/>
        <v>0</v>
      </c>
      <c r="BY91" s="38">
        <f t="shared" si="143"/>
        <v>0</v>
      </c>
      <c r="BZ91" s="37">
        <v>0</v>
      </c>
      <c r="CA91" s="37">
        <v>0</v>
      </c>
      <c r="CB91" s="37">
        <v>0</v>
      </c>
      <c r="CC91" s="37">
        <v>0</v>
      </c>
      <c r="CD91" s="42">
        <v>0</v>
      </c>
      <c r="CE91" s="37"/>
      <c r="CF91" s="37">
        <v>0</v>
      </c>
      <c r="CG91" s="37">
        <v>0</v>
      </c>
      <c r="CH91" s="37">
        <v>0</v>
      </c>
      <c r="CI91" s="37">
        <v>0</v>
      </c>
      <c r="CJ91" s="37">
        <v>0</v>
      </c>
      <c r="CK91" s="37">
        <v>0</v>
      </c>
      <c r="CL91" s="37">
        <v>0</v>
      </c>
      <c r="CM91" s="37">
        <v>0</v>
      </c>
      <c r="CN91" s="37">
        <v>0</v>
      </c>
      <c r="CO91" s="37">
        <v>0</v>
      </c>
      <c r="CP91" s="37">
        <v>0</v>
      </c>
      <c r="CQ91" s="37">
        <v>0</v>
      </c>
      <c r="CR91" s="37">
        <v>0</v>
      </c>
      <c r="CS91" s="37">
        <v>0</v>
      </c>
      <c r="CT91" s="37">
        <v>0</v>
      </c>
      <c r="CU91" s="37"/>
      <c r="CV91" s="37">
        <v>0</v>
      </c>
      <c r="CW91" s="37">
        <v>0</v>
      </c>
      <c r="CX91" s="37">
        <v>0</v>
      </c>
      <c r="CY91" s="37">
        <v>0</v>
      </c>
      <c r="CZ91" s="37">
        <v>0</v>
      </c>
      <c r="DA91" s="37">
        <v>0</v>
      </c>
      <c r="DB91" s="37">
        <v>0</v>
      </c>
      <c r="DC91" s="37">
        <v>0</v>
      </c>
      <c r="DD91" s="37">
        <v>0</v>
      </c>
      <c r="DE91" s="37">
        <v>0</v>
      </c>
      <c r="DF91" s="37">
        <v>0</v>
      </c>
      <c r="DG91" s="37">
        <v>0</v>
      </c>
      <c r="DH91" s="37">
        <v>0</v>
      </c>
      <c r="DI91" s="37">
        <v>0</v>
      </c>
      <c r="DJ91" s="37">
        <v>0</v>
      </c>
      <c r="DK91" s="37">
        <v>0</v>
      </c>
      <c r="DL91" s="37">
        <v>0</v>
      </c>
      <c r="DM91" s="37">
        <v>0</v>
      </c>
      <c r="DN91" s="37"/>
      <c r="DO91" s="37">
        <v>0</v>
      </c>
      <c r="DP91" s="37"/>
      <c r="DQ91" s="43">
        <f t="shared" si="136"/>
        <v>0</v>
      </c>
      <c r="DR91" s="43">
        <f>'[3]ВМП УФ'!D91</f>
        <v>0</v>
      </c>
      <c r="DS91" s="43">
        <f t="shared" si="137"/>
        <v>0</v>
      </c>
      <c r="DT91" s="37"/>
      <c r="DU91" s="35">
        <f t="shared" si="138"/>
        <v>23018</v>
      </c>
      <c r="DV91" s="38">
        <f t="shared" si="139"/>
        <v>1395</v>
      </c>
      <c r="DW91" s="36">
        <v>0</v>
      </c>
      <c r="DX91" s="37">
        <v>0</v>
      </c>
      <c r="DY91" s="37">
        <v>0</v>
      </c>
      <c r="DZ91" s="37">
        <v>0</v>
      </c>
      <c r="EA91" s="36">
        <v>0</v>
      </c>
      <c r="EB91" s="37"/>
      <c r="EC91" s="37">
        <v>0</v>
      </c>
      <c r="ED91" s="37">
        <v>0</v>
      </c>
      <c r="EE91" s="37">
        <v>0</v>
      </c>
      <c r="EF91" s="37">
        <v>0</v>
      </c>
      <c r="EG91" s="37">
        <v>0</v>
      </c>
      <c r="EH91" s="37">
        <v>0</v>
      </c>
      <c r="EI91" s="37">
        <v>0</v>
      </c>
      <c r="EJ91" s="37">
        <v>0</v>
      </c>
      <c r="EK91" s="37">
        <v>0</v>
      </c>
      <c r="EL91" s="36">
        <v>0</v>
      </c>
      <c r="EM91" s="37">
        <v>0</v>
      </c>
      <c r="EN91" s="36">
        <v>0</v>
      </c>
      <c r="EO91" s="37">
        <v>0</v>
      </c>
      <c r="EP91" s="37">
        <v>0</v>
      </c>
      <c r="EQ91" s="37">
        <v>0</v>
      </c>
      <c r="ER91" s="37">
        <v>0</v>
      </c>
      <c r="ES91" s="37">
        <v>0</v>
      </c>
      <c r="ET91" s="37">
        <v>0</v>
      </c>
      <c r="EU91" s="37">
        <v>0</v>
      </c>
      <c r="EV91" s="37">
        <v>0</v>
      </c>
      <c r="EW91" s="37">
        <v>0</v>
      </c>
      <c r="EX91" s="37">
        <v>0</v>
      </c>
      <c r="EY91" s="37">
        <v>0</v>
      </c>
      <c r="EZ91" s="37">
        <v>0</v>
      </c>
      <c r="FA91" s="37">
        <v>0</v>
      </c>
      <c r="FB91" s="37">
        <v>0</v>
      </c>
      <c r="FC91" s="37">
        <v>0</v>
      </c>
      <c r="FD91" s="37">
        <v>0</v>
      </c>
      <c r="FE91" s="37">
        <v>1395</v>
      </c>
      <c r="FF91" s="44">
        <f t="shared" si="140"/>
        <v>0</v>
      </c>
      <c r="FG91" s="37">
        <v>0</v>
      </c>
      <c r="FH91" s="37">
        <v>0</v>
      </c>
      <c r="FI91" s="37">
        <v>0</v>
      </c>
      <c r="FJ91" s="35">
        <f t="shared" si="141"/>
        <v>0</v>
      </c>
      <c r="FK91" s="37"/>
      <c r="FL91" s="37"/>
      <c r="FM91" s="45"/>
    </row>
    <row r="92" spans="1:169" x14ac:dyDescent="0.35">
      <c r="A92" s="32">
        <f t="shared" si="144"/>
        <v>69</v>
      </c>
      <c r="B92" s="33" t="s">
        <v>291</v>
      </c>
      <c r="C92" s="34" t="s">
        <v>292</v>
      </c>
      <c r="D92" s="35">
        <f t="shared" si="130"/>
        <v>200</v>
      </c>
      <c r="E92" s="36">
        <f t="shared" si="146"/>
        <v>200</v>
      </c>
      <c r="F92" s="37">
        <f t="shared" si="145"/>
        <v>0</v>
      </c>
      <c r="G92" s="37">
        <f t="shared" si="145"/>
        <v>0</v>
      </c>
      <c r="H92" s="37">
        <f t="shared" si="145"/>
        <v>200</v>
      </c>
      <c r="I92" s="37">
        <f t="shared" si="147"/>
        <v>0</v>
      </c>
      <c r="J92" s="36">
        <f t="shared" si="148"/>
        <v>127</v>
      </c>
      <c r="K92" s="37">
        <v>0</v>
      </c>
      <c r="L92" s="37">
        <v>0</v>
      </c>
      <c r="M92" s="37">
        <v>127</v>
      </c>
      <c r="N92" s="37">
        <v>0</v>
      </c>
      <c r="O92" s="36">
        <f t="shared" si="149"/>
        <v>73</v>
      </c>
      <c r="P92" s="37">
        <v>0</v>
      </c>
      <c r="Q92" s="37">
        <v>0</v>
      </c>
      <c r="R92" s="37">
        <v>73</v>
      </c>
      <c r="S92" s="37"/>
      <c r="T92" s="37"/>
      <c r="U92" s="37">
        <f>[4]Итого!U86</f>
        <v>0</v>
      </c>
      <c r="V92" s="37"/>
      <c r="W92" s="36">
        <f t="shared" si="131"/>
        <v>0</v>
      </c>
      <c r="X92" s="37">
        <v>0</v>
      </c>
      <c r="Y92" s="37">
        <v>0</v>
      </c>
      <c r="Z92" s="37">
        <v>0</v>
      </c>
      <c r="AA92" s="36">
        <f t="shared" si="132"/>
        <v>0</v>
      </c>
      <c r="AB92" s="37">
        <v>0</v>
      </c>
      <c r="AC92" s="37">
        <v>0</v>
      </c>
      <c r="AD92" s="36">
        <f t="shared" si="133"/>
        <v>0</v>
      </c>
      <c r="AE92" s="37">
        <v>0</v>
      </c>
      <c r="AF92" s="37">
        <v>0</v>
      </c>
      <c r="AG92" s="37">
        <v>0</v>
      </c>
      <c r="AH92" s="37">
        <v>0</v>
      </c>
      <c r="AI92" s="37">
        <f>'[1]Дисп ВН_2 этап_2022 год'!M82</f>
        <v>0</v>
      </c>
      <c r="AJ92" s="37"/>
      <c r="AK92" s="36">
        <f t="shared" si="150"/>
        <v>0</v>
      </c>
      <c r="AL92" s="37">
        <v>0</v>
      </c>
      <c r="AM92" s="37">
        <v>0</v>
      </c>
      <c r="AN92" s="37">
        <v>0</v>
      </c>
      <c r="AO92" s="37">
        <v>0</v>
      </c>
      <c r="AP92" s="38">
        <f t="shared" si="151"/>
        <v>0</v>
      </c>
      <c r="AQ92" s="37"/>
      <c r="AR92" s="37">
        <v>0</v>
      </c>
      <c r="AS92" s="37">
        <v>0</v>
      </c>
      <c r="AT92" s="38">
        <f t="shared" si="134"/>
        <v>2182</v>
      </c>
      <c r="AU92" s="36">
        <f t="shared" si="135"/>
        <v>2182</v>
      </c>
      <c r="AV92" s="36">
        <v>0</v>
      </c>
      <c r="AW92" s="37">
        <v>0</v>
      </c>
      <c r="AX92" s="37">
        <v>0</v>
      </c>
      <c r="AY92" s="37">
        <v>2182</v>
      </c>
      <c r="AZ92" s="37">
        <v>0</v>
      </c>
      <c r="BA92" s="37">
        <v>0</v>
      </c>
      <c r="BB92" s="37">
        <v>0</v>
      </c>
      <c r="BC92" s="40">
        <f t="shared" si="152"/>
        <v>0</v>
      </c>
      <c r="BD92" s="37">
        <v>0</v>
      </c>
      <c r="BE92" s="37">
        <v>0</v>
      </c>
      <c r="BF92" s="41">
        <f t="shared" si="153"/>
        <v>0</v>
      </c>
      <c r="BG92" s="37">
        <v>0</v>
      </c>
      <c r="BH92" s="37">
        <v>0</v>
      </c>
      <c r="BI92" s="37">
        <v>0</v>
      </c>
      <c r="BJ92" s="37">
        <v>0</v>
      </c>
      <c r="BK92" s="41">
        <f t="shared" si="154"/>
        <v>0</v>
      </c>
      <c r="BL92" s="37">
        <v>0</v>
      </c>
      <c r="BM92" s="37">
        <v>0</v>
      </c>
      <c r="BN92" s="37">
        <v>0</v>
      </c>
      <c r="BO92" s="41">
        <f t="shared" si="155"/>
        <v>0</v>
      </c>
      <c r="BP92" s="37">
        <f>'[2]Эндоскопия_расчет (V+расх)'!D80</f>
        <v>0</v>
      </c>
      <c r="BQ92" s="37">
        <f>'[2]Эндоскопия_расчет (V+расх)'!C80-BP92</f>
        <v>0</v>
      </c>
      <c r="BR92" s="37"/>
      <c r="BS92" s="37"/>
      <c r="BT92" s="37">
        <v>0</v>
      </c>
      <c r="BU92" s="37"/>
      <c r="BV92" s="37"/>
      <c r="BW92" s="37"/>
      <c r="BX92" s="35">
        <f t="shared" si="156"/>
        <v>0</v>
      </c>
      <c r="BY92" s="38">
        <f t="shared" si="143"/>
        <v>0</v>
      </c>
      <c r="BZ92" s="37">
        <v>0</v>
      </c>
      <c r="CA92" s="37">
        <v>0</v>
      </c>
      <c r="CB92" s="37">
        <v>0</v>
      </c>
      <c r="CC92" s="37">
        <v>0</v>
      </c>
      <c r="CD92" s="42">
        <v>0</v>
      </c>
      <c r="CE92" s="37"/>
      <c r="CF92" s="37">
        <v>0</v>
      </c>
      <c r="CG92" s="37">
        <v>0</v>
      </c>
      <c r="CH92" s="37">
        <v>0</v>
      </c>
      <c r="CI92" s="37">
        <v>0</v>
      </c>
      <c r="CJ92" s="37">
        <v>0</v>
      </c>
      <c r="CK92" s="37">
        <v>0</v>
      </c>
      <c r="CL92" s="37">
        <v>0</v>
      </c>
      <c r="CM92" s="37">
        <v>0</v>
      </c>
      <c r="CN92" s="37">
        <v>0</v>
      </c>
      <c r="CO92" s="37">
        <v>0</v>
      </c>
      <c r="CP92" s="37">
        <v>0</v>
      </c>
      <c r="CQ92" s="37">
        <v>0</v>
      </c>
      <c r="CR92" s="37">
        <v>0</v>
      </c>
      <c r="CS92" s="37">
        <v>0</v>
      </c>
      <c r="CT92" s="37">
        <v>0</v>
      </c>
      <c r="CU92" s="37"/>
      <c r="CV92" s="37">
        <v>0</v>
      </c>
      <c r="CW92" s="37">
        <v>0</v>
      </c>
      <c r="CX92" s="37">
        <v>0</v>
      </c>
      <c r="CY92" s="37">
        <v>0</v>
      </c>
      <c r="CZ92" s="37">
        <v>0</v>
      </c>
      <c r="DA92" s="37">
        <v>0</v>
      </c>
      <c r="DB92" s="37">
        <v>0</v>
      </c>
      <c r="DC92" s="37">
        <v>0</v>
      </c>
      <c r="DD92" s="37">
        <v>0</v>
      </c>
      <c r="DE92" s="37">
        <v>0</v>
      </c>
      <c r="DF92" s="37">
        <v>0</v>
      </c>
      <c r="DG92" s="37">
        <v>0</v>
      </c>
      <c r="DH92" s="37">
        <v>0</v>
      </c>
      <c r="DI92" s="37">
        <v>0</v>
      </c>
      <c r="DJ92" s="37">
        <v>0</v>
      </c>
      <c r="DK92" s="37">
        <v>0</v>
      </c>
      <c r="DL92" s="37">
        <v>0</v>
      </c>
      <c r="DM92" s="37">
        <v>0</v>
      </c>
      <c r="DN92" s="37"/>
      <c r="DO92" s="37">
        <v>0</v>
      </c>
      <c r="DP92" s="37"/>
      <c r="DQ92" s="43">
        <f t="shared" si="136"/>
        <v>0</v>
      </c>
      <c r="DR92" s="43">
        <f>'[3]ВМП УФ'!D92</f>
        <v>0</v>
      </c>
      <c r="DS92" s="43">
        <f t="shared" si="137"/>
        <v>0</v>
      </c>
      <c r="DT92" s="37"/>
      <c r="DU92" s="35">
        <f t="shared" si="138"/>
        <v>8643</v>
      </c>
      <c r="DV92" s="38">
        <f t="shared" si="139"/>
        <v>1005</v>
      </c>
      <c r="DW92" s="36">
        <v>0</v>
      </c>
      <c r="DX92" s="37">
        <v>0</v>
      </c>
      <c r="DY92" s="37">
        <v>0</v>
      </c>
      <c r="DZ92" s="37">
        <v>152</v>
      </c>
      <c r="EA92" s="36">
        <v>0</v>
      </c>
      <c r="EB92" s="37"/>
      <c r="EC92" s="37">
        <v>0</v>
      </c>
      <c r="ED92" s="37">
        <v>0</v>
      </c>
      <c r="EE92" s="37">
        <v>0</v>
      </c>
      <c r="EF92" s="37">
        <v>0</v>
      </c>
      <c r="EG92" s="37">
        <v>0</v>
      </c>
      <c r="EH92" s="37">
        <v>681</v>
      </c>
      <c r="EI92" s="37">
        <v>0</v>
      </c>
      <c r="EJ92" s="37">
        <v>0</v>
      </c>
      <c r="EK92" s="37">
        <v>172</v>
      </c>
      <c r="EL92" s="36">
        <v>0</v>
      </c>
      <c r="EM92" s="37">
        <v>0</v>
      </c>
      <c r="EN92" s="36">
        <v>0</v>
      </c>
      <c r="EO92" s="37">
        <v>0</v>
      </c>
      <c r="EP92" s="37">
        <v>0</v>
      </c>
      <c r="EQ92" s="37">
        <v>0</v>
      </c>
      <c r="ER92" s="37">
        <v>0</v>
      </c>
      <c r="ES92" s="37">
        <v>0</v>
      </c>
      <c r="ET92" s="37">
        <v>0</v>
      </c>
      <c r="EU92" s="37">
        <v>0</v>
      </c>
      <c r="EV92" s="37">
        <v>0</v>
      </c>
      <c r="EW92" s="37">
        <v>0</v>
      </c>
      <c r="EX92" s="37">
        <v>0</v>
      </c>
      <c r="EY92" s="37">
        <v>0</v>
      </c>
      <c r="EZ92" s="37">
        <v>0</v>
      </c>
      <c r="FA92" s="37">
        <v>0</v>
      </c>
      <c r="FB92" s="37">
        <v>0</v>
      </c>
      <c r="FC92" s="37">
        <v>0</v>
      </c>
      <c r="FD92" s="37">
        <v>0</v>
      </c>
      <c r="FE92" s="37">
        <v>0</v>
      </c>
      <c r="FF92" s="44">
        <f t="shared" si="140"/>
        <v>0</v>
      </c>
      <c r="FG92" s="37">
        <v>0</v>
      </c>
      <c r="FH92" s="37">
        <v>0</v>
      </c>
      <c r="FI92" s="37">
        <v>0</v>
      </c>
      <c r="FJ92" s="35">
        <f t="shared" si="141"/>
        <v>1005</v>
      </c>
      <c r="FK92" s="37"/>
      <c r="FL92" s="37"/>
      <c r="FM92" s="45"/>
    </row>
    <row r="93" spans="1:169" x14ac:dyDescent="0.35">
      <c r="A93" s="32">
        <f t="shared" si="144"/>
        <v>70</v>
      </c>
      <c r="B93" s="33" t="s">
        <v>293</v>
      </c>
      <c r="C93" s="34" t="s">
        <v>294</v>
      </c>
      <c r="D93" s="35">
        <f t="shared" si="130"/>
        <v>0</v>
      </c>
      <c r="E93" s="36">
        <f t="shared" si="146"/>
        <v>0</v>
      </c>
      <c r="F93" s="37">
        <f t="shared" si="145"/>
        <v>0</v>
      </c>
      <c r="G93" s="37">
        <f t="shared" si="145"/>
        <v>0</v>
      </c>
      <c r="H93" s="37">
        <f t="shared" si="145"/>
        <v>0</v>
      </c>
      <c r="I93" s="37">
        <f t="shared" si="147"/>
        <v>0</v>
      </c>
      <c r="J93" s="36">
        <f t="shared" si="148"/>
        <v>0</v>
      </c>
      <c r="K93" s="37">
        <v>0</v>
      </c>
      <c r="L93" s="37">
        <v>0</v>
      </c>
      <c r="M93" s="37">
        <v>0</v>
      </c>
      <c r="N93" s="37">
        <v>0</v>
      </c>
      <c r="O93" s="36">
        <f t="shared" si="149"/>
        <v>0</v>
      </c>
      <c r="P93" s="37">
        <v>0</v>
      </c>
      <c r="Q93" s="37">
        <v>0</v>
      </c>
      <c r="R93" s="37">
        <v>0</v>
      </c>
      <c r="S93" s="37"/>
      <c r="T93" s="37"/>
      <c r="U93" s="37">
        <f>[4]Итого!U87</f>
        <v>0</v>
      </c>
      <c r="V93" s="37"/>
      <c r="W93" s="36">
        <f t="shared" si="131"/>
        <v>0</v>
      </c>
      <c r="X93" s="37">
        <v>0</v>
      </c>
      <c r="Y93" s="37">
        <v>0</v>
      </c>
      <c r="Z93" s="37">
        <v>0</v>
      </c>
      <c r="AA93" s="36">
        <f t="shared" si="132"/>
        <v>0</v>
      </c>
      <c r="AB93" s="37">
        <v>0</v>
      </c>
      <c r="AC93" s="37">
        <v>0</v>
      </c>
      <c r="AD93" s="36">
        <f t="shared" si="133"/>
        <v>0</v>
      </c>
      <c r="AE93" s="37">
        <v>0</v>
      </c>
      <c r="AF93" s="37">
        <v>0</v>
      </c>
      <c r="AG93" s="37">
        <v>0</v>
      </c>
      <c r="AH93" s="37">
        <v>0</v>
      </c>
      <c r="AI93" s="37">
        <f>'[1]Дисп ВН_2 этап_2022 год'!M83</f>
        <v>0</v>
      </c>
      <c r="AJ93" s="37"/>
      <c r="AK93" s="36">
        <f t="shared" si="150"/>
        <v>0</v>
      </c>
      <c r="AL93" s="37">
        <v>0</v>
      </c>
      <c r="AM93" s="37">
        <v>0</v>
      </c>
      <c r="AN93" s="37">
        <v>0</v>
      </c>
      <c r="AO93" s="37">
        <v>0</v>
      </c>
      <c r="AP93" s="38">
        <f t="shared" si="151"/>
        <v>0</v>
      </c>
      <c r="AQ93" s="37"/>
      <c r="AR93" s="37">
        <v>0</v>
      </c>
      <c r="AS93" s="37">
        <v>0</v>
      </c>
      <c r="AT93" s="38">
        <f t="shared" si="134"/>
        <v>0</v>
      </c>
      <c r="AU93" s="36">
        <f t="shared" si="135"/>
        <v>0</v>
      </c>
      <c r="AV93" s="36">
        <v>0</v>
      </c>
      <c r="AW93" s="37">
        <v>0</v>
      </c>
      <c r="AX93" s="37">
        <v>0</v>
      </c>
      <c r="AY93" s="37">
        <v>0</v>
      </c>
      <c r="AZ93" s="37">
        <v>0</v>
      </c>
      <c r="BA93" s="37">
        <v>0</v>
      </c>
      <c r="BB93" s="37">
        <v>0</v>
      </c>
      <c r="BC93" s="40">
        <f t="shared" si="152"/>
        <v>0</v>
      </c>
      <c r="BD93" s="37">
        <v>0</v>
      </c>
      <c r="BE93" s="37">
        <v>0</v>
      </c>
      <c r="BF93" s="41">
        <f t="shared" si="153"/>
        <v>0</v>
      </c>
      <c r="BG93" s="37">
        <v>0</v>
      </c>
      <c r="BH93" s="37">
        <v>0</v>
      </c>
      <c r="BI93" s="37">
        <v>0</v>
      </c>
      <c r="BJ93" s="37">
        <v>0</v>
      </c>
      <c r="BK93" s="41">
        <f t="shared" si="154"/>
        <v>0</v>
      </c>
      <c r="BL93" s="37">
        <v>0</v>
      </c>
      <c r="BM93" s="37">
        <v>0</v>
      </c>
      <c r="BN93" s="37">
        <v>0</v>
      </c>
      <c r="BO93" s="41">
        <f t="shared" si="155"/>
        <v>0</v>
      </c>
      <c r="BP93" s="37">
        <f>'[2]Эндоскопия_расчет (V+расх)'!D81</f>
        <v>0</v>
      </c>
      <c r="BQ93" s="37">
        <f>'[2]Эндоскопия_расчет (V+расх)'!C81-BP93</f>
        <v>0</v>
      </c>
      <c r="BR93" s="37"/>
      <c r="BS93" s="37"/>
      <c r="BT93" s="37">
        <v>0</v>
      </c>
      <c r="BU93" s="37"/>
      <c r="BV93" s="37"/>
      <c r="BW93" s="37"/>
      <c r="BX93" s="35">
        <f t="shared" si="156"/>
        <v>0</v>
      </c>
      <c r="BY93" s="38">
        <f t="shared" si="143"/>
        <v>0</v>
      </c>
      <c r="BZ93" s="37">
        <v>0</v>
      </c>
      <c r="CA93" s="37">
        <v>0</v>
      </c>
      <c r="CB93" s="37">
        <v>0</v>
      </c>
      <c r="CC93" s="37">
        <v>0</v>
      </c>
      <c r="CD93" s="42">
        <v>0</v>
      </c>
      <c r="CE93" s="37"/>
      <c r="CF93" s="37">
        <v>0</v>
      </c>
      <c r="CG93" s="37">
        <v>0</v>
      </c>
      <c r="CH93" s="37">
        <v>0</v>
      </c>
      <c r="CI93" s="37">
        <v>0</v>
      </c>
      <c r="CJ93" s="37">
        <v>0</v>
      </c>
      <c r="CK93" s="37">
        <v>0</v>
      </c>
      <c r="CL93" s="37">
        <v>0</v>
      </c>
      <c r="CM93" s="37">
        <v>0</v>
      </c>
      <c r="CN93" s="37">
        <v>0</v>
      </c>
      <c r="CO93" s="37">
        <v>0</v>
      </c>
      <c r="CP93" s="37">
        <v>0</v>
      </c>
      <c r="CQ93" s="37">
        <v>0</v>
      </c>
      <c r="CR93" s="37">
        <v>0</v>
      </c>
      <c r="CS93" s="37">
        <v>0</v>
      </c>
      <c r="CT93" s="37">
        <v>0</v>
      </c>
      <c r="CU93" s="37"/>
      <c r="CV93" s="37">
        <v>0</v>
      </c>
      <c r="CW93" s="37">
        <v>0</v>
      </c>
      <c r="CX93" s="37">
        <v>0</v>
      </c>
      <c r="CY93" s="37">
        <v>0</v>
      </c>
      <c r="CZ93" s="37">
        <v>0</v>
      </c>
      <c r="DA93" s="37">
        <v>0</v>
      </c>
      <c r="DB93" s="37">
        <v>0</v>
      </c>
      <c r="DC93" s="37">
        <v>0</v>
      </c>
      <c r="DD93" s="37">
        <v>0</v>
      </c>
      <c r="DE93" s="37">
        <v>0</v>
      </c>
      <c r="DF93" s="37">
        <v>0</v>
      </c>
      <c r="DG93" s="37">
        <v>0</v>
      </c>
      <c r="DH93" s="37">
        <v>0</v>
      </c>
      <c r="DI93" s="37">
        <v>0</v>
      </c>
      <c r="DJ93" s="37">
        <v>0</v>
      </c>
      <c r="DK93" s="37">
        <v>0</v>
      </c>
      <c r="DL93" s="37">
        <v>0</v>
      </c>
      <c r="DM93" s="37">
        <v>0</v>
      </c>
      <c r="DN93" s="37"/>
      <c r="DO93" s="37">
        <v>0</v>
      </c>
      <c r="DP93" s="37"/>
      <c r="DQ93" s="43">
        <f t="shared" si="136"/>
        <v>0</v>
      </c>
      <c r="DR93" s="43">
        <f>'[3]ВМП УФ'!D93</f>
        <v>0</v>
      </c>
      <c r="DS93" s="43">
        <f t="shared" si="137"/>
        <v>0</v>
      </c>
      <c r="DT93" s="37"/>
      <c r="DU93" s="35">
        <f t="shared" si="138"/>
        <v>8187</v>
      </c>
      <c r="DV93" s="38">
        <f t="shared" si="139"/>
        <v>952</v>
      </c>
      <c r="DW93" s="36">
        <v>0</v>
      </c>
      <c r="DX93" s="37">
        <v>0</v>
      </c>
      <c r="DY93" s="37">
        <v>0</v>
      </c>
      <c r="DZ93" s="37">
        <v>0</v>
      </c>
      <c r="EA93" s="36">
        <v>0</v>
      </c>
      <c r="EB93" s="37"/>
      <c r="EC93" s="37">
        <v>0</v>
      </c>
      <c r="ED93" s="37">
        <v>0</v>
      </c>
      <c r="EE93" s="37">
        <v>0</v>
      </c>
      <c r="EF93" s="37">
        <v>0</v>
      </c>
      <c r="EG93" s="37">
        <v>0</v>
      </c>
      <c r="EH93" s="37">
        <v>0</v>
      </c>
      <c r="EI93" s="37">
        <v>0</v>
      </c>
      <c r="EJ93" s="37">
        <v>0</v>
      </c>
      <c r="EK93" s="37">
        <v>0</v>
      </c>
      <c r="EL93" s="36">
        <v>0</v>
      </c>
      <c r="EM93" s="37">
        <v>0</v>
      </c>
      <c r="EN93" s="36">
        <v>0</v>
      </c>
      <c r="EO93" s="37">
        <v>0</v>
      </c>
      <c r="EP93" s="37">
        <v>0</v>
      </c>
      <c r="EQ93" s="37">
        <v>0</v>
      </c>
      <c r="ER93" s="37">
        <v>0</v>
      </c>
      <c r="ES93" s="37">
        <v>952</v>
      </c>
      <c r="ET93" s="37">
        <v>0</v>
      </c>
      <c r="EU93" s="37">
        <v>0</v>
      </c>
      <c r="EV93" s="37">
        <v>0</v>
      </c>
      <c r="EW93" s="37">
        <v>0</v>
      </c>
      <c r="EX93" s="37">
        <v>0</v>
      </c>
      <c r="EY93" s="37">
        <v>0</v>
      </c>
      <c r="EZ93" s="37">
        <v>0</v>
      </c>
      <c r="FA93" s="37">
        <v>0</v>
      </c>
      <c r="FB93" s="37">
        <v>0</v>
      </c>
      <c r="FC93" s="37">
        <v>0</v>
      </c>
      <c r="FD93" s="37">
        <v>0</v>
      </c>
      <c r="FE93" s="37">
        <v>0</v>
      </c>
      <c r="FF93" s="44">
        <f t="shared" si="140"/>
        <v>0</v>
      </c>
      <c r="FG93" s="37">
        <v>0</v>
      </c>
      <c r="FH93" s="37">
        <v>0</v>
      </c>
      <c r="FI93" s="37">
        <v>0</v>
      </c>
      <c r="FJ93" s="35">
        <f t="shared" si="141"/>
        <v>952</v>
      </c>
      <c r="FK93" s="37"/>
      <c r="FL93" s="37"/>
      <c r="FM93" s="45"/>
    </row>
    <row r="94" spans="1:169" x14ac:dyDescent="0.35">
      <c r="A94" s="32">
        <f t="shared" si="144"/>
        <v>71</v>
      </c>
      <c r="B94" s="33" t="s">
        <v>295</v>
      </c>
      <c r="C94" s="60">
        <v>190</v>
      </c>
      <c r="D94" s="35">
        <f t="shared" si="130"/>
        <v>0</v>
      </c>
      <c r="E94" s="36">
        <f t="shared" si="146"/>
        <v>0</v>
      </c>
      <c r="F94" s="37">
        <f t="shared" si="145"/>
        <v>0</v>
      </c>
      <c r="G94" s="37">
        <f t="shared" si="145"/>
        <v>0</v>
      </c>
      <c r="H94" s="37">
        <f t="shared" si="145"/>
        <v>0</v>
      </c>
      <c r="I94" s="37">
        <f t="shared" si="145"/>
        <v>0</v>
      </c>
      <c r="J94" s="36">
        <f t="shared" si="148"/>
        <v>0</v>
      </c>
      <c r="K94" s="37">
        <v>0</v>
      </c>
      <c r="L94" s="37">
        <v>0</v>
      </c>
      <c r="M94" s="37">
        <v>0</v>
      </c>
      <c r="N94" s="37">
        <v>0</v>
      </c>
      <c r="O94" s="36">
        <f t="shared" si="149"/>
        <v>0</v>
      </c>
      <c r="P94" s="37">
        <v>0</v>
      </c>
      <c r="Q94" s="37">
        <v>0</v>
      </c>
      <c r="R94" s="37">
        <v>0</v>
      </c>
      <c r="S94" s="37"/>
      <c r="T94" s="37"/>
      <c r="U94" s="37">
        <f>[4]Итого!U88</f>
        <v>0</v>
      </c>
      <c r="V94" s="37"/>
      <c r="W94" s="36">
        <f t="shared" si="131"/>
        <v>0</v>
      </c>
      <c r="X94" s="37">
        <v>0</v>
      </c>
      <c r="Y94" s="37">
        <v>0</v>
      </c>
      <c r="Z94" s="37">
        <v>0</v>
      </c>
      <c r="AA94" s="36">
        <f t="shared" si="132"/>
        <v>0</v>
      </c>
      <c r="AB94" s="37">
        <v>0</v>
      </c>
      <c r="AC94" s="37">
        <v>0</v>
      </c>
      <c r="AD94" s="36">
        <f t="shared" si="133"/>
        <v>0</v>
      </c>
      <c r="AE94" s="37">
        <v>0</v>
      </c>
      <c r="AF94" s="37">
        <v>0</v>
      </c>
      <c r="AG94" s="37">
        <v>0</v>
      </c>
      <c r="AH94" s="37">
        <v>0</v>
      </c>
      <c r="AI94" s="37">
        <f>'[1]Дисп ВН_2 этап_2022 год'!M84</f>
        <v>0</v>
      </c>
      <c r="AJ94" s="37"/>
      <c r="AK94" s="36">
        <f t="shared" si="150"/>
        <v>0</v>
      </c>
      <c r="AL94" s="37">
        <v>0</v>
      </c>
      <c r="AM94" s="37">
        <v>0</v>
      </c>
      <c r="AN94" s="37">
        <v>0</v>
      </c>
      <c r="AO94" s="37">
        <v>0</v>
      </c>
      <c r="AP94" s="38">
        <f t="shared" si="151"/>
        <v>0</v>
      </c>
      <c r="AQ94" s="37"/>
      <c r="AR94" s="37">
        <v>0</v>
      </c>
      <c r="AS94" s="37">
        <v>0</v>
      </c>
      <c r="AT94" s="38">
        <f t="shared" si="134"/>
        <v>0</v>
      </c>
      <c r="AU94" s="36">
        <f t="shared" si="135"/>
        <v>0</v>
      </c>
      <c r="AV94" s="36">
        <v>0</v>
      </c>
      <c r="AW94" s="37">
        <v>0</v>
      </c>
      <c r="AX94" s="37">
        <v>0</v>
      </c>
      <c r="AY94" s="37">
        <v>0</v>
      </c>
      <c r="AZ94" s="37">
        <v>0</v>
      </c>
      <c r="BA94" s="37">
        <v>0</v>
      </c>
      <c r="BB94" s="37">
        <v>0</v>
      </c>
      <c r="BC94" s="40">
        <f t="shared" si="152"/>
        <v>0</v>
      </c>
      <c r="BD94" s="37">
        <v>0</v>
      </c>
      <c r="BE94" s="37">
        <v>0</v>
      </c>
      <c r="BF94" s="41">
        <f t="shared" si="153"/>
        <v>0</v>
      </c>
      <c r="BG94" s="37">
        <v>0</v>
      </c>
      <c r="BH94" s="37">
        <v>0</v>
      </c>
      <c r="BI94" s="37">
        <v>0</v>
      </c>
      <c r="BJ94" s="37">
        <v>0</v>
      </c>
      <c r="BK94" s="41">
        <f t="shared" si="154"/>
        <v>0</v>
      </c>
      <c r="BL94" s="37">
        <v>0</v>
      </c>
      <c r="BM94" s="37">
        <v>0</v>
      </c>
      <c r="BN94" s="37">
        <v>0</v>
      </c>
      <c r="BO94" s="41">
        <f t="shared" si="155"/>
        <v>0</v>
      </c>
      <c r="BP94" s="37">
        <f>'[2]Эндоскопия_расчет (V+расх)'!D82</f>
        <v>0</v>
      </c>
      <c r="BQ94" s="37">
        <f>'[2]Эндоскопия_расчет (V+расх)'!C82-BP94</f>
        <v>0</v>
      </c>
      <c r="BR94" s="37"/>
      <c r="BS94" s="37"/>
      <c r="BT94" s="37">
        <v>0</v>
      </c>
      <c r="BU94" s="37"/>
      <c r="BV94" s="37"/>
      <c r="BW94" s="37"/>
      <c r="BX94" s="35">
        <f t="shared" si="156"/>
        <v>812</v>
      </c>
      <c r="BY94" s="38">
        <f t="shared" si="143"/>
        <v>123</v>
      </c>
      <c r="BZ94" s="37">
        <v>123</v>
      </c>
      <c r="CA94" s="37">
        <v>0</v>
      </c>
      <c r="CB94" s="37">
        <v>0</v>
      </c>
      <c r="CC94" s="37">
        <v>0</v>
      </c>
      <c r="CD94" s="42">
        <v>0</v>
      </c>
      <c r="CE94" s="37"/>
      <c r="CF94" s="37">
        <v>0</v>
      </c>
      <c r="CG94" s="37">
        <v>0</v>
      </c>
      <c r="CH94" s="37">
        <v>0</v>
      </c>
      <c r="CI94" s="37">
        <v>0</v>
      </c>
      <c r="CJ94" s="37">
        <v>0</v>
      </c>
      <c r="CK94" s="37">
        <v>0</v>
      </c>
      <c r="CL94" s="37">
        <v>0</v>
      </c>
      <c r="CM94" s="37">
        <v>0</v>
      </c>
      <c r="CN94" s="37">
        <v>0</v>
      </c>
      <c r="CO94" s="37">
        <v>0</v>
      </c>
      <c r="CP94" s="37">
        <v>0</v>
      </c>
      <c r="CQ94" s="37">
        <v>0</v>
      </c>
      <c r="CR94" s="37">
        <v>0</v>
      </c>
      <c r="CS94" s="37">
        <v>0</v>
      </c>
      <c r="CT94" s="37">
        <v>0</v>
      </c>
      <c r="CU94" s="37"/>
      <c r="CV94" s="37">
        <v>0</v>
      </c>
      <c r="CW94" s="37">
        <v>0</v>
      </c>
      <c r="CX94" s="37">
        <v>0</v>
      </c>
      <c r="CY94" s="37">
        <v>0</v>
      </c>
      <c r="CZ94" s="37">
        <v>0</v>
      </c>
      <c r="DA94" s="37">
        <v>0</v>
      </c>
      <c r="DB94" s="37">
        <v>0</v>
      </c>
      <c r="DC94" s="37">
        <v>0</v>
      </c>
      <c r="DD94" s="37">
        <v>0</v>
      </c>
      <c r="DE94" s="37">
        <v>0</v>
      </c>
      <c r="DF94" s="37">
        <v>0</v>
      </c>
      <c r="DG94" s="37">
        <v>0</v>
      </c>
      <c r="DH94" s="37">
        <v>0</v>
      </c>
      <c r="DI94" s="37">
        <v>0</v>
      </c>
      <c r="DJ94" s="37">
        <v>0</v>
      </c>
      <c r="DK94" s="37">
        <v>0</v>
      </c>
      <c r="DL94" s="37">
        <v>0</v>
      </c>
      <c r="DM94" s="37">
        <v>0</v>
      </c>
      <c r="DN94" s="37"/>
      <c r="DO94" s="37">
        <v>0</v>
      </c>
      <c r="DP94" s="37"/>
      <c r="DQ94" s="43">
        <f t="shared" si="136"/>
        <v>123</v>
      </c>
      <c r="DR94" s="43">
        <f>'[3]ВМП УФ'!D94</f>
        <v>0</v>
      </c>
      <c r="DS94" s="43">
        <f t="shared" si="137"/>
        <v>123</v>
      </c>
      <c r="DT94" s="37"/>
      <c r="DU94" s="35">
        <f t="shared" si="138"/>
        <v>6294</v>
      </c>
      <c r="DV94" s="38">
        <f t="shared" si="139"/>
        <v>310</v>
      </c>
      <c r="DW94" s="36">
        <v>310</v>
      </c>
      <c r="DX94" s="37">
        <v>187</v>
      </c>
      <c r="DY94" s="37">
        <v>0</v>
      </c>
      <c r="DZ94" s="37">
        <v>0</v>
      </c>
      <c r="EA94" s="36">
        <v>0</v>
      </c>
      <c r="EB94" s="37"/>
      <c r="EC94" s="37">
        <v>0</v>
      </c>
      <c r="ED94" s="37">
        <v>0</v>
      </c>
      <c r="EE94" s="37">
        <v>0</v>
      </c>
      <c r="EF94" s="37">
        <v>0</v>
      </c>
      <c r="EG94" s="37">
        <v>0</v>
      </c>
      <c r="EH94" s="37">
        <v>0</v>
      </c>
      <c r="EI94" s="37">
        <v>0</v>
      </c>
      <c r="EJ94" s="37">
        <v>0</v>
      </c>
      <c r="EK94" s="37">
        <v>0</v>
      </c>
      <c r="EL94" s="36">
        <v>0</v>
      </c>
      <c r="EM94" s="37">
        <v>0</v>
      </c>
      <c r="EN94" s="36">
        <v>0</v>
      </c>
      <c r="EO94" s="37">
        <v>0</v>
      </c>
      <c r="EP94" s="37">
        <v>0</v>
      </c>
      <c r="EQ94" s="37">
        <v>0</v>
      </c>
      <c r="ER94" s="37">
        <v>0</v>
      </c>
      <c r="ES94" s="37">
        <v>0</v>
      </c>
      <c r="ET94" s="37">
        <v>0</v>
      </c>
      <c r="EU94" s="37">
        <v>0</v>
      </c>
      <c r="EV94" s="37">
        <v>0</v>
      </c>
      <c r="EW94" s="37">
        <v>0</v>
      </c>
      <c r="EX94" s="37">
        <v>0</v>
      </c>
      <c r="EY94" s="37">
        <v>0</v>
      </c>
      <c r="EZ94" s="37">
        <v>0</v>
      </c>
      <c r="FA94" s="37">
        <v>0</v>
      </c>
      <c r="FB94" s="37">
        <v>0</v>
      </c>
      <c r="FC94" s="37">
        <v>0</v>
      </c>
      <c r="FD94" s="37">
        <v>0</v>
      </c>
      <c r="FE94" s="37">
        <v>0</v>
      </c>
      <c r="FF94" s="44">
        <f t="shared" si="140"/>
        <v>0</v>
      </c>
      <c r="FG94" s="37">
        <v>0</v>
      </c>
      <c r="FH94" s="37">
        <v>0</v>
      </c>
      <c r="FI94" s="37">
        <v>0</v>
      </c>
      <c r="FJ94" s="35">
        <f t="shared" si="141"/>
        <v>310</v>
      </c>
      <c r="FK94" s="37"/>
      <c r="FL94" s="37"/>
      <c r="FM94" s="45"/>
    </row>
    <row r="95" spans="1:169" x14ac:dyDescent="0.35">
      <c r="A95" s="32">
        <f t="shared" si="144"/>
        <v>72</v>
      </c>
      <c r="B95" s="61" t="s">
        <v>296</v>
      </c>
      <c r="C95" s="60">
        <v>195</v>
      </c>
      <c r="D95" s="35">
        <f t="shared" si="130"/>
        <v>0</v>
      </c>
      <c r="E95" s="36">
        <f t="shared" si="146"/>
        <v>0</v>
      </c>
      <c r="F95" s="37">
        <f t="shared" si="145"/>
        <v>0</v>
      </c>
      <c r="G95" s="37">
        <f t="shared" si="145"/>
        <v>0</v>
      </c>
      <c r="H95" s="37">
        <f t="shared" si="145"/>
        <v>0</v>
      </c>
      <c r="I95" s="37">
        <f t="shared" si="145"/>
        <v>0</v>
      </c>
      <c r="J95" s="36">
        <f t="shared" si="148"/>
        <v>0</v>
      </c>
      <c r="K95" s="37">
        <v>0</v>
      </c>
      <c r="L95" s="37">
        <v>0</v>
      </c>
      <c r="M95" s="37">
        <v>0</v>
      </c>
      <c r="N95" s="37">
        <v>0</v>
      </c>
      <c r="O95" s="36">
        <f t="shared" si="149"/>
        <v>0</v>
      </c>
      <c r="P95" s="37">
        <v>0</v>
      </c>
      <c r="Q95" s="37">
        <v>0</v>
      </c>
      <c r="R95" s="37">
        <v>0</v>
      </c>
      <c r="S95" s="37"/>
      <c r="T95" s="37"/>
      <c r="U95" s="37">
        <f>[4]Итого!U89</f>
        <v>0</v>
      </c>
      <c r="V95" s="37"/>
      <c r="W95" s="36">
        <f t="shared" si="131"/>
        <v>0</v>
      </c>
      <c r="X95" s="37">
        <v>0</v>
      </c>
      <c r="Y95" s="37">
        <v>0</v>
      </c>
      <c r="Z95" s="37">
        <v>0</v>
      </c>
      <c r="AA95" s="36">
        <f t="shared" si="132"/>
        <v>0</v>
      </c>
      <c r="AB95" s="37">
        <v>0</v>
      </c>
      <c r="AC95" s="37">
        <v>0</v>
      </c>
      <c r="AD95" s="36">
        <f t="shared" si="133"/>
        <v>0</v>
      </c>
      <c r="AE95" s="37">
        <v>0</v>
      </c>
      <c r="AF95" s="37">
        <v>0</v>
      </c>
      <c r="AG95" s="37">
        <v>0</v>
      </c>
      <c r="AH95" s="37">
        <v>0</v>
      </c>
      <c r="AI95" s="37">
        <f>'[1]Дисп ВН_2 этап_2022 год'!M85</f>
        <v>0</v>
      </c>
      <c r="AJ95" s="37"/>
      <c r="AK95" s="36">
        <f t="shared" si="150"/>
        <v>0</v>
      </c>
      <c r="AL95" s="37">
        <v>0</v>
      </c>
      <c r="AM95" s="37">
        <v>0</v>
      </c>
      <c r="AN95" s="37">
        <v>0</v>
      </c>
      <c r="AO95" s="37">
        <v>0</v>
      </c>
      <c r="AP95" s="38">
        <f t="shared" si="151"/>
        <v>0</v>
      </c>
      <c r="AQ95" s="37"/>
      <c r="AR95" s="37">
        <v>0</v>
      </c>
      <c r="AS95" s="37">
        <v>0</v>
      </c>
      <c r="AT95" s="38">
        <f t="shared" si="134"/>
        <v>0</v>
      </c>
      <c r="AU95" s="36">
        <f t="shared" si="135"/>
        <v>0</v>
      </c>
      <c r="AV95" s="36">
        <v>0</v>
      </c>
      <c r="AW95" s="37">
        <v>0</v>
      </c>
      <c r="AX95" s="37">
        <v>0</v>
      </c>
      <c r="AY95" s="37">
        <v>0</v>
      </c>
      <c r="AZ95" s="37">
        <v>0</v>
      </c>
      <c r="BA95" s="37">
        <v>0</v>
      </c>
      <c r="BB95" s="37">
        <v>0</v>
      </c>
      <c r="BC95" s="40">
        <f t="shared" si="152"/>
        <v>0</v>
      </c>
      <c r="BD95" s="37">
        <v>0</v>
      </c>
      <c r="BE95" s="37">
        <v>0</v>
      </c>
      <c r="BF95" s="41">
        <f t="shared" si="153"/>
        <v>0</v>
      </c>
      <c r="BG95" s="37">
        <v>0</v>
      </c>
      <c r="BH95" s="37">
        <v>0</v>
      </c>
      <c r="BI95" s="37">
        <v>0</v>
      </c>
      <c r="BJ95" s="37">
        <v>0</v>
      </c>
      <c r="BK95" s="41">
        <f t="shared" si="154"/>
        <v>0</v>
      </c>
      <c r="BL95" s="37">
        <v>0</v>
      </c>
      <c r="BM95" s="37">
        <v>0</v>
      </c>
      <c r="BN95" s="37">
        <v>0</v>
      </c>
      <c r="BO95" s="41">
        <f t="shared" si="155"/>
        <v>0</v>
      </c>
      <c r="BP95" s="37">
        <f>'[2]Эндоскопия_расчет (V+расх)'!D83</f>
        <v>0</v>
      </c>
      <c r="BQ95" s="37">
        <f>'[2]Эндоскопия_расчет (V+расх)'!C83-BP95</f>
        <v>0</v>
      </c>
      <c r="BR95" s="37"/>
      <c r="BS95" s="37"/>
      <c r="BT95" s="37">
        <v>0</v>
      </c>
      <c r="BU95" s="37">
        <v>1133</v>
      </c>
      <c r="BV95" s="37"/>
      <c r="BW95" s="37"/>
      <c r="BX95" s="35">
        <f t="shared" si="156"/>
        <v>0</v>
      </c>
      <c r="BY95" s="38">
        <f t="shared" si="143"/>
        <v>0</v>
      </c>
      <c r="BZ95" s="37">
        <v>0</v>
      </c>
      <c r="CA95" s="37">
        <v>0</v>
      </c>
      <c r="CB95" s="37">
        <v>0</v>
      </c>
      <c r="CC95" s="37">
        <v>0</v>
      </c>
      <c r="CD95" s="42">
        <v>0</v>
      </c>
      <c r="CE95" s="37"/>
      <c r="CF95" s="37">
        <v>0</v>
      </c>
      <c r="CG95" s="37">
        <v>0</v>
      </c>
      <c r="CH95" s="37">
        <v>0</v>
      </c>
      <c r="CI95" s="37">
        <v>0</v>
      </c>
      <c r="CJ95" s="37">
        <v>0</v>
      </c>
      <c r="CK95" s="37">
        <v>0</v>
      </c>
      <c r="CL95" s="37">
        <v>0</v>
      </c>
      <c r="CM95" s="37">
        <v>0</v>
      </c>
      <c r="CN95" s="37">
        <v>0</v>
      </c>
      <c r="CO95" s="37">
        <v>0</v>
      </c>
      <c r="CP95" s="37">
        <v>0</v>
      </c>
      <c r="CQ95" s="37">
        <v>0</v>
      </c>
      <c r="CR95" s="37">
        <v>0</v>
      </c>
      <c r="CS95" s="37">
        <v>0</v>
      </c>
      <c r="CT95" s="37">
        <v>0</v>
      </c>
      <c r="CU95" s="37"/>
      <c r="CV95" s="37">
        <v>0</v>
      </c>
      <c r="CW95" s="37">
        <v>0</v>
      </c>
      <c r="CX95" s="37">
        <v>0</v>
      </c>
      <c r="CY95" s="37">
        <v>0</v>
      </c>
      <c r="CZ95" s="37">
        <v>0</v>
      </c>
      <c r="DA95" s="37">
        <v>0</v>
      </c>
      <c r="DB95" s="37">
        <v>0</v>
      </c>
      <c r="DC95" s="37">
        <v>0</v>
      </c>
      <c r="DD95" s="37">
        <v>0</v>
      </c>
      <c r="DE95" s="37">
        <v>0</v>
      </c>
      <c r="DF95" s="37">
        <v>0</v>
      </c>
      <c r="DG95" s="37">
        <v>0</v>
      </c>
      <c r="DH95" s="37">
        <v>0</v>
      </c>
      <c r="DI95" s="37">
        <v>0</v>
      </c>
      <c r="DJ95" s="37">
        <v>0</v>
      </c>
      <c r="DK95" s="37">
        <v>0</v>
      </c>
      <c r="DL95" s="37">
        <v>0</v>
      </c>
      <c r="DM95" s="37">
        <v>0</v>
      </c>
      <c r="DN95" s="37"/>
      <c r="DO95" s="37">
        <v>0</v>
      </c>
      <c r="DP95" s="37"/>
      <c r="DQ95" s="43">
        <f t="shared" si="136"/>
        <v>0</v>
      </c>
      <c r="DR95" s="43">
        <f>'[3]ВМП УФ'!D95</f>
        <v>0</v>
      </c>
      <c r="DS95" s="43">
        <f t="shared" si="137"/>
        <v>0</v>
      </c>
      <c r="DT95" s="37"/>
      <c r="DU95" s="35">
        <f t="shared" si="138"/>
        <v>0</v>
      </c>
      <c r="DV95" s="38">
        <f t="shared" si="139"/>
        <v>0</v>
      </c>
      <c r="DW95" s="36">
        <v>0</v>
      </c>
      <c r="DX95" s="37">
        <v>0</v>
      </c>
      <c r="DY95" s="37">
        <v>0</v>
      </c>
      <c r="DZ95" s="37">
        <v>0</v>
      </c>
      <c r="EA95" s="36">
        <v>0</v>
      </c>
      <c r="EB95" s="37"/>
      <c r="EC95" s="37">
        <v>0</v>
      </c>
      <c r="ED95" s="37">
        <v>0</v>
      </c>
      <c r="EE95" s="37">
        <v>0</v>
      </c>
      <c r="EF95" s="37">
        <v>0</v>
      </c>
      <c r="EG95" s="37">
        <v>0</v>
      </c>
      <c r="EH95" s="37">
        <v>0</v>
      </c>
      <c r="EI95" s="37">
        <v>0</v>
      </c>
      <c r="EJ95" s="37">
        <v>0</v>
      </c>
      <c r="EK95" s="37">
        <v>0</v>
      </c>
      <c r="EL95" s="36">
        <v>0</v>
      </c>
      <c r="EM95" s="37">
        <v>0</v>
      </c>
      <c r="EN95" s="36">
        <v>0</v>
      </c>
      <c r="EO95" s="37">
        <v>0</v>
      </c>
      <c r="EP95" s="37">
        <v>0</v>
      </c>
      <c r="EQ95" s="37">
        <v>0</v>
      </c>
      <c r="ER95" s="37">
        <v>0</v>
      </c>
      <c r="ES95" s="37">
        <v>0</v>
      </c>
      <c r="ET95" s="37">
        <v>0</v>
      </c>
      <c r="EU95" s="37">
        <v>0</v>
      </c>
      <c r="EV95" s="37">
        <v>0</v>
      </c>
      <c r="EW95" s="37">
        <v>0</v>
      </c>
      <c r="EX95" s="37">
        <v>0</v>
      </c>
      <c r="EY95" s="37">
        <v>0</v>
      </c>
      <c r="EZ95" s="37">
        <v>0</v>
      </c>
      <c r="FA95" s="37">
        <v>0</v>
      </c>
      <c r="FB95" s="37">
        <v>0</v>
      </c>
      <c r="FC95" s="37">
        <v>0</v>
      </c>
      <c r="FD95" s="37">
        <v>0</v>
      </c>
      <c r="FE95" s="37">
        <v>0</v>
      </c>
      <c r="FF95" s="44">
        <f t="shared" si="140"/>
        <v>0</v>
      </c>
      <c r="FG95" s="37">
        <v>0</v>
      </c>
      <c r="FH95" s="37">
        <v>0</v>
      </c>
      <c r="FI95" s="37">
        <v>0</v>
      </c>
      <c r="FJ95" s="35">
        <f t="shared" si="141"/>
        <v>0</v>
      </c>
      <c r="FK95" s="37"/>
      <c r="FL95" s="37"/>
      <c r="FM95" s="45"/>
    </row>
    <row r="96" spans="1:169" x14ac:dyDescent="0.35">
      <c r="A96" s="32">
        <f t="shared" si="144"/>
        <v>73</v>
      </c>
      <c r="B96" s="62" t="s">
        <v>297</v>
      </c>
      <c r="C96" s="60"/>
      <c r="D96" s="35">
        <f t="shared" si="130"/>
        <v>0</v>
      </c>
      <c r="E96" s="36">
        <f t="shared" si="146"/>
        <v>0</v>
      </c>
      <c r="F96" s="37">
        <f t="shared" si="145"/>
        <v>0</v>
      </c>
      <c r="G96" s="37">
        <f t="shared" si="145"/>
        <v>0</v>
      </c>
      <c r="H96" s="37">
        <f t="shared" si="145"/>
        <v>0</v>
      </c>
      <c r="I96" s="37">
        <f t="shared" si="145"/>
        <v>0</v>
      </c>
      <c r="J96" s="36">
        <f t="shared" si="148"/>
        <v>0</v>
      </c>
      <c r="K96" s="37">
        <v>0</v>
      </c>
      <c r="L96" s="37">
        <v>0</v>
      </c>
      <c r="M96" s="37">
        <v>0</v>
      </c>
      <c r="N96" s="37">
        <v>0</v>
      </c>
      <c r="O96" s="36">
        <f t="shared" si="149"/>
        <v>0</v>
      </c>
      <c r="P96" s="37">
        <v>0</v>
      </c>
      <c r="Q96" s="37">
        <v>0</v>
      </c>
      <c r="R96" s="37">
        <v>0</v>
      </c>
      <c r="S96" s="37"/>
      <c r="T96" s="37"/>
      <c r="U96" s="37">
        <f>[4]Итого!U90</f>
        <v>0</v>
      </c>
      <c r="V96" s="37"/>
      <c r="W96" s="36">
        <f t="shared" si="131"/>
        <v>0</v>
      </c>
      <c r="X96" s="37">
        <v>0</v>
      </c>
      <c r="Y96" s="37">
        <v>0</v>
      </c>
      <c r="Z96" s="37">
        <v>0</v>
      </c>
      <c r="AA96" s="36">
        <f t="shared" si="132"/>
        <v>0</v>
      </c>
      <c r="AB96" s="37">
        <v>0</v>
      </c>
      <c r="AC96" s="37">
        <v>0</v>
      </c>
      <c r="AD96" s="36">
        <f t="shared" si="133"/>
        <v>0</v>
      </c>
      <c r="AE96" s="37">
        <v>0</v>
      </c>
      <c r="AF96" s="37">
        <v>0</v>
      </c>
      <c r="AG96" s="37">
        <v>0</v>
      </c>
      <c r="AH96" s="37">
        <v>0</v>
      </c>
      <c r="AI96" s="37">
        <f>'[1]Дисп ВН_2 этап_2022 год'!M86</f>
        <v>0</v>
      </c>
      <c r="AJ96" s="37"/>
      <c r="AK96" s="36">
        <f t="shared" si="150"/>
        <v>0</v>
      </c>
      <c r="AL96" s="37">
        <v>0</v>
      </c>
      <c r="AM96" s="37">
        <v>0</v>
      </c>
      <c r="AN96" s="37">
        <v>0</v>
      </c>
      <c r="AO96" s="37">
        <v>0</v>
      </c>
      <c r="AP96" s="38">
        <f t="shared" si="151"/>
        <v>0</v>
      </c>
      <c r="AQ96" s="37"/>
      <c r="AR96" s="37">
        <v>0</v>
      </c>
      <c r="AS96" s="37">
        <v>0</v>
      </c>
      <c r="AT96" s="38">
        <f t="shared" si="134"/>
        <v>0</v>
      </c>
      <c r="AU96" s="36">
        <f t="shared" si="135"/>
        <v>0</v>
      </c>
      <c r="AV96" s="36">
        <v>0</v>
      </c>
      <c r="AW96" s="37">
        <v>0</v>
      </c>
      <c r="AX96" s="37">
        <v>0</v>
      </c>
      <c r="AY96" s="37">
        <v>0</v>
      </c>
      <c r="AZ96" s="37">
        <v>0</v>
      </c>
      <c r="BA96" s="37">
        <v>0</v>
      </c>
      <c r="BB96" s="37">
        <v>0</v>
      </c>
      <c r="BC96" s="40">
        <f t="shared" si="152"/>
        <v>0</v>
      </c>
      <c r="BD96" s="37">
        <v>0</v>
      </c>
      <c r="BE96" s="37">
        <v>0</v>
      </c>
      <c r="BF96" s="41">
        <f t="shared" si="153"/>
        <v>0</v>
      </c>
      <c r="BG96" s="37">
        <v>0</v>
      </c>
      <c r="BH96" s="37">
        <v>0</v>
      </c>
      <c r="BI96" s="37">
        <v>0</v>
      </c>
      <c r="BJ96" s="37">
        <v>0</v>
      </c>
      <c r="BK96" s="41">
        <f t="shared" si="154"/>
        <v>0</v>
      </c>
      <c r="BL96" s="37">
        <v>0</v>
      </c>
      <c r="BM96" s="37">
        <v>0</v>
      </c>
      <c r="BN96" s="37">
        <v>70</v>
      </c>
      <c r="BO96" s="41">
        <f t="shared" si="155"/>
        <v>0</v>
      </c>
      <c r="BP96" s="37">
        <f>'[2]Эндоскопия_расчет (V+расх)'!D84</f>
        <v>0</v>
      </c>
      <c r="BQ96" s="37">
        <f>'[2]Эндоскопия_расчет (V+расх)'!C84-BP96</f>
        <v>0</v>
      </c>
      <c r="BR96" s="37"/>
      <c r="BS96" s="37"/>
      <c r="BT96" s="37">
        <v>0</v>
      </c>
      <c r="BU96" s="37"/>
      <c r="BV96" s="37"/>
      <c r="BW96" s="37"/>
      <c r="BX96" s="35">
        <f t="shared" si="156"/>
        <v>0</v>
      </c>
      <c r="BY96" s="38">
        <f t="shared" si="143"/>
        <v>0</v>
      </c>
      <c r="BZ96" s="37">
        <v>0</v>
      </c>
      <c r="CA96" s="37">
        <v>0</v>
      </c>
      <c r="CB96" s="37">
        <v>0</v>
      </c>
      <c r="CC96" s="37">
        <v>0</v>
      </c>
      <c r="CD96" s="42">
        <v>0</v>
      </c>
      <c r="CE96" s="37"/>
      <c r="CF96" s="37">
        <v>0</v>
      </c>
      <c r="CG96" s="37">
        <v>0</v>
      </c>
      <c r="CH96" s="37">
        <v>0</v>
      </c>
      <c r="CI96" s="37">
        <v>0</v>
      </c>
      <c r="CJ96" s="37">
        <v>0</v>
      </c>
      <c r="CK96" s="37">
        <v>0</v>
      </c>
      <c r="CL96" s="37">
        <v>0</v>
      </c>
      <c r="CM96" s="37">
        <v>0</v>
      </c>
      <c r="CN96" s="37">
        <v>0</v>
      </c>
      <c r="CO96" s="37">
        <v>0</v>
      </c>
      <c r="CP96" s="37">
        <v>0</v>
      </c>
      <c r="CQ96" s="37">
        <v>0</v>
      </c>
      <c r="CR96" s="37">
        <v>0</v>
      </c>
      <c r="CS96" s="37">
        <v>0</v>
      </c>
      <c r="CT96" s="37">
        <v>0</v>
      </c>
      <c r="CU96" s="37"/>
      <c r="CV96" s="37">
        <v>0</v>
      </c>
      <c r="CW96" s="37">
        <v>0</v>
      </c>
      <c r="CX96" s="37">
        <v>0</v>
      </c>
      <c r="CY96" s="37">
        <v>0</v>
      </c>
      <c r="CZ96" s="37">
        <v>0</v>
      </c>
      <c r="DA96" s="37">
        <v>0</v>
      </c>
      <c r="DB96" s="37">
        <v>0</v>
      </c>
      <c r="DC96" s="37">
        <v>0</v>
      </c>
      <c r="DD96" s="37">
        <v>0</v>
      </c>
      <c r="DE96" s="37">
        <v>0</v>
      </c>
      <c r="DF96" s="37">
        <v>0</v>
      </c>
      <c r="DG96" s="37">
        <v>0</v>
      </c>
      <c r="DH96" s="37">
        <v>0</v>
      </c>
      <c r="DI96" s="37">
        <v>0</v>
      </c>
      <c r="DJ96" s="37">
        <v>0</v>
      </c>
      <c r="DK96" s="37">
        <v>0</v>
      </c>
      <c r="DL96" s="37">
        <v>0</v>
      </c>
      <c r="DM96" s="37">
        <v>0</v>
      </c>
      <c r="DN96" s="37"/>
      <c r="DO96" s="37">
        <v>0</v>
      </c>
      <c r="DP96" s="37"/>
      <c r="DQ96" s="43">
        <f t="shared" si="136"/>
        <v>0</v>
      </c>
      <c r="DR96" s="43">
        <f>'[3]ВМП УФ'!D96</f>
        <v>0</v>
      </c>
      <c r="DS96" s="43">
        <f t="shared" si="137"/>
        <v>0</v>
      </c>
      <c r="DT96" s="37"/>
      <c r="DU96" s="35">
        <f t="shared" si="138"/>
        <v>0</v>
      </c>
      <c r="DV96" s="38">
        <f t="shared" si="139"/>
        <v>0</v>
      </c>
      <c r="DW96" s="36">
        <v>0</v>
      </c>
      <c r="DX96" s="37">
        <v>0</v>
      </c>
      <c r="DY96" s="37">
        <v>0</v>
      </c>
      <c r="DZ96" s="37">
        <v>0</v>
      </c>
      <c r="EA96" s="36">
        <v>0</v>
      </c>
      <c r="EB96" s="37"/>
      <c r="EC96" s="37">
        <v>0</v>
      </c>
      <c r="ED96" s="37">
        <v>0</v>
      </c>
      <c r="EE96" s="37">
        <v>0</v>
      </c>
      <c r="EF96" s="37">
        <v>0</v>
      </c>
      <c r="EG96" s="37">
        <v>0</v>
      </c>
      <c r="EH96" s="37">
        <v>0</v>
      </c>
      <c r="EI96" s="37">
        <v>0</v>
      </c>
      <c r="EJ96" s="37">
        <v>0</v>
      </c>
      <c r="EK96" s="37">
        <v>0</v>
      </c>
      <c r="EL96" s="36">
        <v>0</v>
      </c>
      <c r="EM96" s="37">
        <v>0</v>
      </c>
      <c r="EN96" s="36">
        <v>0</v>
      </c>
      <c r="EO96" s="37">
        <v>0</v>
      </c>
      <c r="EP96" s="37">
        <v>0</v>
      </c>
      <c r="EQ96" s="37">
        <v>0</v>
      </c>
      <c r="ER96" s="37">
        <v>0</v>
      </c>
      <c r="ES96" s="37">
        <v>0</v>
      </c>
      <c r="ET96" s="37">
        <v>0</v>
      </c>
      <c r="EU96" s="37">
        <v>0</v>
      </c>
      <c r="EV96" s="37">
        <v>0</v>
      </c>
      <c r="EW96" s="37">
        <v>0</v>
      </c>
      <c r="EX96" s="37">
        <v>0</v>
      </c>
      <c r="EY96" s="37">
        <v>0</v>
      </c>
      <c r="EZ96" s="37">
        <v>0</v>
      </c>
      <c r="FA96" s="37">
        <v>0</v>
      </c>
      <c r="FB96" s="37">
        <v>0</v>
      </c>
      <c r="FC96" s="37">
        <v>0</v>
      </c>
      <c r="FD96" s="37">
        <v>0</v>
      </c>
      <c r="FE96" s="37">
        <v>0</v>
      </c>
      <c r="FF96" s="44">
        <f t="shared" si="140"/>
        <v>0</v>
      </c>
      <c r="FG96" s="37">
        <v>0</v>
      </c>
      <c r="FH96" s="37">
        <v>0</v>
      </c>
      <c r="FI96" s="37">
        <v>0</v>
      </c>
      <c r="FJ96" s="35">
        <f t="shared" si="141"/>
        <v>0</v>
      </c>
      <c r="FK96" s="37"/>
      <c r="FL96" s="37"/>
      <c r="FM96" s="45"/>
    </row>
    <row r="97" spans="1:169" x14ac:dyDescent="0.35">
      <c r="A97" s="32">
        <f t="shared" si="144"/>
        <v>74</v>
      </c>
      <c r="B97" s="62" t="s">
        <v>298</v>
      </c>
      <c r="C97" s="60"/>
      <c r="D97" s="35">
        <f t="shared" si="130"/>
        <v>0</v>
      </c>
      <c r="E97" s="36">
        <f t="shared" si="146"/>
        <v>0</v>
      </c>
      <c r="F97" s="37">
        <f t="shared" si="145"/>
        <v>0</v>
      </c>
      <c r="G97" s="37">
        <f t="shared" si="145"/>
        <v>0</v>
      </c>
      <c r="H97" s="37">
        <f t="shared" si="145"/>
        <v>0</v>
      </c>
      <c r="I97" s="37">
        <f t="shared" si="145"/>
        <v>0</v>
      </c>
      <c r="J97" s="36">
        <f t="shared" si="148"/>
        <v>0</v>
      </c>
      <c r="K97" s="37">
        <v>0</v>
      </c>
      <c r="L97" s="37">
        <v>0</v>
      </c>
      <c r="M97" s="37">
        <v>0</v>
      </c>
      <c r="N97" s="37">
        <v>0</v>
      </c>
      <c r="O97" s="36">
        <f t="shared" si="149"/>
        <v>0</v>
      </c>
      <c r="P97" s="37">
        <v>0</v>
      </c>
      <c r="Q97" s="37">
        <v>0</v>
      </c>
      <c r="R97" s="37">
        <v>0</v>
      </c>
      <c r="S97" s="37"/>
      <c r="T97" s="37"/>
      <c r="U97" s="37">
        <f>[4]Итого!U91</f>
        <v>0</v>
      </c>
      <c r="V97" s="37"/>
      <c r="W97" s="36">
        <f t="shared" si="131"/>
        <v>0</v>
      </c>
      <c r="X97" s="37">
        <v>0</v>
      </c>
      <c r="Y97" s="37">
        <v>0</v>
      </c>
      <c r="Z97" s="37">
        <v>0</v>
      </c>
      <c r="AA97" s="36">
        <f t="shared" si="132"/>
        <v>0</v>
      </c>
      <c r="AB97" s="37">
        <v>0</v>
      </c>
      <c r="AC97" s="37">
        <v>0</v>
      </c>
      <c r="AD97" s="36">
        <f t="shared" si="133"/>
        <v>0</v>
      </c>
      <c r="AE97" s="37">
        <v>0</v>
      </c>
      <c r="AF97" s="37">
        <v>0</v>
      </c>
      <c r="AG97" s="37">
        <v>0</v>
      </c>
      <c r="AH97" s="37">
        <v>0</v>
      </c>
      <c r="AI97" s="37">
        <f>'[1]Дисп ВН_2 этап_2022 год'!M87</f>
        <v>0</v>
      </c>
      <c r="AJ97" s="37"/>
      <c r="AK97" s="36">
        <f t="shared" si="150"/>
        <v>0</v>
      </c>
      <c r="AL97" s="37">
        <v>0</v>
      </c>
      <c r="AM97" s="37">
        <v>0</v>
      </c>
      <c r="AN97" s="37">
        <v>0</v>
      </c>
      <c r="AO97" s="37">
        <v>0</v>
      </c>
      <c r="AP97" s="38">
        <f t="shared" si="151"/>
        <v>0</v>
      </c>
      <c r="AQ97" s="37"/>
      <c r="AR97" s="37">
        <v>0</v>
      </c>
      <c r="AS97" s="37">
        <v>0</v>
      </c>
      <c r="AT97" s="38">
        <f t="shared" si="134"/>
        <v>0</v>
      </c>
      <c r="AU97" s="36">
        <f t="shared" si="135"/>
        <v>0</v>
      </c>
      <c r="AV97" s="36">
        <v>0</v>
      </c>
      <c r="AW97" s="37">
        <v>0</v>
      </c>
      <c r="AX97" s="37">
        <v>0</v>
      </c>
      <c r="AY97" s="37">
        <v>0</v>
      </c>
      <c r="AZ97" s="37">
        <v>0</v>
      </c>
      <c r="BA97" s="37">
        <v>0</v>
      </c>
      <c r="BB97" s="37">
        <v>0</v>
      </c>
      <c r="BC97" s="40">
        <f t="shared" si="152"/>
        <v>0</v>
      </c>
      <c r="BD97" s="37">
        <v>0</v>
      </c>
      <c r="BE97" s="37">
        <v>0</v>
      </c>
      <c r="BF97" s="41">
        <f t="shared" si="153"/>
        <v>0</v>
      </c>
      <c r="BG97" s="37">
        <v>0</v>
      </c>
      <c r="BH97" s="37">
        <v>0</v>
      </c>
      <c r="BI97" s="37">
        <v>0</v>
      </c>
      <c r="BJ97" s="37">
        <v>0</v>
      </c>
      <c r="BK97" s="41">
        <f t="shared" si="154"/>
        <v>0</v>
      </c>
      <c r="BL97" s="37">
        <v>0</v>
      </c>
      <c r="BM97" s="37">
        <v>0</v>
      </c>
      <c r="BN97" s="37">
        <v>0</v>
      </c>
      <c r="BO97" s="41">
        <f t="shared" si="155"/>
        <v>0</v>
      </c>
      <c r="BP97" s="37">
        <f>'[2]Эндоскопия_расчет (V+расх)'!D85</f>
        <v>0</v>
      </c>
      <c r="BQ97" s="37">
        <f>'[2]Эндоскопия_расчет (V+расх)'!C85-BP97</f>
        <v>0</v>
      </c>
      <c r="BR97" s="37"/>
      <c r="BS97" s="37"/>
      <c r="BT97" s="37">
        <v>0</v>
      </c>
      <c r="BU97" s="37"/>
      <c r="BV97" s="37"/>
      <c r="BW97" s="37"/>
      <c r="BX97" s="35">
        <f t="shared" si="156"/>
        <v>0</v>
      </c>
      <c r="BY97" s="38">
        <f t="shared" si="143"/>
        <v>0</v>
      </c>
      <c r="BZ97" s="37">
        <v>0</v>
      </c>
      <c r="CA97" s="37">
        <v>0</v>
      </c>
      <c r="CB97" s="37">
        <v>0</v>
      </c>
      <c r="CC97" s="37">
        <v>0</v>
      </c>
      <c r="CD97" s="42">
        <v>0</v>
      </c>
      <c r="CE97" s="37"/>
      <c r="CF97" s="37">
        <v>0</v>
      </c>
      <c r="CG97" s="37">
        <v>0</v>
      </c>
      <c r="CH97" s="37">
        <v>0</v>
      </c>
      <c r="CI97" s="37">
        <v>0</v>
      </c>
      <c r="CJ97" s="37">
        <v>0</v>
      </c>
      <c r="CK97" s="37">
        <v>0</v>
      </c>
      <c r="CL97" s="37">
        <v>0</v>
      </c>
      <c r="CM97" s="37">
        <v>0</v>
      </c>
      <c r="CN97" s="37">
        <v>0</v>
      </c>
      <c r="CO97" s="37">
        <v>0</v>
      </c>
      <c r="CP97" s="37">
        <v>0</v>
      </c>
      <c r="CQ97" s="37">
        <v>0</v>
      </c>
      <c r="CR97" s="37">
        <v>0</v>
      </c>
      <c r="CS97" s="37">
        <v>0</v>
      </c>
      <c r="CT97" s="37">
        <v>0</v>
      </c>
      <c r="CU97" s="37"/>
      <c r="CV97" s="37">
        <v>0</v>
      </c>
      <c r="CW97" s="37">
        <v>0</v>
      </c>
      <c r="CX97" s="37">
        <v>0</v>
      </c>
      <c r="CY97" s="37">
        <v>0</v>
      </c>
      <c r="CZ97" s="37">
        <v>0</v>
      </c>
      <c r="DA97" s="37">
        <v>0</v>
      </c>
      <c r="DB97" s="37">
        <v>0</v>
      </c>
      <c r="DC97" s="37">
        <v>0</v>
      </c>
      <c r="DD97" s="37">
        <v>0</v>
      </c>
      <c r="DE97" s="37">
        <v>0</v>
      </c>
      <c r="DF97" s="37">
        <v>0</v>
      </c>
      <c r="DG97" s="37">
        <v>0</v>
      </c>
      <c r="DH97" s="37">
        <v>0</v>
      </c>
      <c r="DI97" s="37">
        <v>0</v>
      </c>
      <c r="DJ97" s="37">
        <v>0</v>
      </c>
      <c r="DK97" s="37">
        <v>0</v>
      </c>
      <c r="DL97" s="37">
        <v>0</v>
      </c>
      <c r="DM97" s="37">
        <v>0</v>
      </c>
      <c r="DN97" s="37"/>
      <c r="DO97" s="37">
        <v>0</v>
      </c>
      <c r="DP97" s="37"/>
      <c r="DQ97" s="43">
        <f t="shared" si="136"/>
        <v>0</v>
      </c>
      <c r="DR97" s="43">
        <f>'[3]ВМП УФ'!D97</f>
        <v>0</v>
      </c>
      <c r="DS97" s="43">
        <f t="shared" si="137"/>
        <v>0</v>
      </c>
      <c r="DT97" s="37"/>
      <c r="DU97" s="35">
        <f t="shared" si="138"/>
        <v>7095</v>
      </c>
      <c r="DV97" s="38">
        <f t="shared" si="139"/>
        <v>825</v>
      </c>
      <c r="DW97" s="36">
        <v>0</v>
      </c>
      <c r="DX97" s="37">
        <v>0</v>
      </c>
      <c r="DY97" s="37">
        <v>0</v>
      </c>
      <c r="DZ97" s="37">
        <v>0</v>
      </c>
      <c r="EA97" s="36">
        <v>0</v>
      </c>
      <c r="EB97" s="37"/>
      <c r="EC97" s="37">
        <v>0</v>
      </c>
      <c r="ED97" s="37">
        <v>0</v>
      </c>
      <c r="EE97" s="37">
        <v>0</v>
      </c>
      <c r="EF97" s="37">
        <v>0</v>
      </c>
      <c r="EG97" s="37">
        <v>0</v>
      </c>
      <c r="EH97" s="37">
        <v>0</v>
      </c>
      <c r="EI97" s="37">
        <v>0</v>
      </c>
      <c r="EJ97" s="37">
        <v>0</v>
      </c>
      <c r="EK97" s="37">
        <v>0</v>
      </c>
      <c r="EL97" s="36">
        <v>0</v>
      </c>
      <c r="EM97" s="37">
        <v>0</v>
      </c>
      <c r="EN97" s="36">
        <v>0</v>
      </c>
      <c r="EO97" s="37">
        <v>0</v>
      </c>
      <c r="EP97" s="37">
        <v>0</v>
      </c>
      <c r="EQ97" s="37">
        <v>0</v>
      </c>
      <c r="ER97" s="37">
        <v>0</v>
      </c>
      <c r="ES97" s="37">
        <v>825</v>
      </c>
      <c r="ET97" s="37">
        <v>0</v>
      </c>
      <c r="EU97" s="37">
        <v>0</v>
      </c>
      <c r="EV97" s="37">
        <v>0</v>
      </c>
      <c r="EW97" s="37">
        <v>0</v>
      </c>
      <c r="EX97" s="37">
        <v>0</v>
      </c>
      <c r="EY97" s="37">
        <v>0</v>
      </c>
      <c r="EZ97" s="37">
        <v>0</v>
      </c>
      <c r="FA97" s="37">
        <v>0</v>
      </c>
      <c r="FB97" s="37">
        <v>0</v>
      </c>
      <c r="FC97" s="37">
        <v>0</v>
      </c>
      <c r="FD97" s="37">
        <v>0</v>
      </c>
      <c r="FE97" s="37">
        <v>0</v>
      </c>
      <c r="FF97" s="44">
        <f t="shared" si="140"/>
        <v>0</v>
      </c>
      <c r="FG97" s="37">
        <v>0</v>
      </c>
      <c r="FH97" s="37">
        <v>0</v>
      </c>
      <c r="FI97" s="37">
        <v>0</v>
      </c>
      <c r="FJ97" s="35">
        <f t="shared" si="141"/>
        <v>825</v>
      </c>
      <c r="FK97" s="37"/>
      <c r="FL97" s="37"/>
      <c r="FM97" s="45"/>
    </row>
    <row r="98" spans="1:169" x14ac:dyDescent="0.35">
      <c r="A98" s="32">
        <f t="shared" si="144"/>
        <v>75</v>
      </c>
      <c r="B98" s="62" t="s">
        <v>299</v>
      </c>
      <c r="C98" s="60"/>
      <c r="D98" s="35">
        <f t="shared" si="130"/>
        <v>0</v>
      </c>
      <c r="E98" s="36">
        <f t="shared" si="146"/>
        <v>0</v>
      </c>
      <c r="F98" s="37">
        <f t="shared" si="145"/>
        <v>0</v>
      </c>
      <c r="G98" s="37">
        <f t="shared" si="145"/>
        <v>0</v>
      </c>
      <c r="H98" s="37">
        <f t="shared" si="145"/>
        <v>0</v>
      </c>
      <c r="I98" s="37">
        <f t="shared" si="145"/>
        <v>0</v>
      </c>
      <c r="J98" s="36">
        <f t="shared" si="148"/>
        <v>0</v>
      </c>
      <c r="K98" s="37">
        <v>0</v>
      </c>
      <c r="L98" s="37">
        <v>0</v>
      </c>
      <c r="M98" s="37">
        <v>0</v>
      </c>
      <c r="N98" s="37">
        <v>0</v>
      </c>
      <c r="O98" s="36">
        <f t="shared" si="149"/>
        <v>0</v>
      </c>
      <c r="P98" s="37">
        <v>0</v>
      </c>
      <c r="Q98" s="37">
        <v>0</v>
      </c>
      <c r="R98" s="37">
        <v>0</v>
      </c>
      <c r="S98" s="37"/>
      <c r="T98" s="37"/>
      <c r="U98" s="37">
        <f>[4]Итого!U92</f>
        <v>0</v>
      </c>
      <c r="V98" s="37"/>
      <c r="W98" s="36">
        <f t="shared" si="131"/>
        <v>0</v>
      </c>
      <c r="X98" s="37">
        <v>0</v>
      </c>
      <c r="Y98" s="37">
        <v>0</v>
      </c>
      <c r="Z98" s="37">
        <v>0</v>
      </c>
      <c r="AA98" s="36">
        <f t="shared" si="132"/>
        <v>0</v>
      </c>
      <c r="AB98" s="37">
        <v>0</v>
      </c>
      <c r="AC98" s="37">
        <v>0</v>
      </c>
      <c r="AD98" s="36">
        <f t="shared" si="133"/>
        <v>0</v>
      </c>
      <c r="AE98" s="37">
        <v>0</v>
      </c>
      <c r="AF98" s="37">
        <v>0</v>
      </c>
      <c r="AG98" s="37">
        <v>0</v>
      </c>
      <c r="AH98" s="37">
        <v>0</v>
      </c>
      <c r="AI98" s="37">
        <f>'[1]Дисп ВН_2 этап_2022 год'!M88</f>
        <v>0</v>
      </c>
      <c r="AJ98" s="37"/>
      <c r="AK98" s="36">
        <f t="shared" si="150"/>
        <v>0</v>
      </c>
      <c r="AL98" s="37">
        <v>0</v>
      </c>
      <c r="AM98" s="37">
        <v>0</v>
      </c>
      <c r="AN98" s="37">
        <v>0</v>
      </c>
      <c r="AO98" s="37">
        <v>0</v>
      </c>
      <c r="AP98" s="38">
        <f t="shared" si="151"/>
        <v>0</v>
      </c>
      <c r="AQ98" s="37"/>
      <c r="AR98" s="37">
        <v>0</v>
      </c>
      <c r="AS98" s="37">
        <v>0</v>
      </c>
      <c r="AT98" s="38">
        <f t="shared" si="134"/>
        <v>149</v>
      </c>
      <c r="AU98" s="36">
        <f t="shared" si="135"/>
        <v>0</v>
      </c>
      <c r="AV98" s="36">
        <v>0</v>
      </c>
      <c r="AW98" s="37">
        <v>0</v>
      </c>
      <c r="AX98" s="37">
        <v>0</v>
      </c>
      <c r="AY98" s="37">
        <v>0</v>
      </c>
      <c r="AZ98" s="37">
        <v>0</v>
      </c>
      <c r="BA98" s="37">
        <v>0</v>
      </c>
      <c r="BB98" s="37">
        <v>0</v>
      </c>
      <c r="BC98" s="40">
        <f t="shared" si="152"/>
        <v>149</v>
      </c>
      <c r="BD98" s="37">
        <v>77</v>
      </c>
      <c r="BE98" s="37">
        <v>72</v>
      </c>
      <c r="BF98" s="41">
        <f t="shared" si="153"/>
        <v>0</v>
      </c>
      <c r="BG98" s="37">
        <v>0</v>
      </c>
      <c r="BH98" s="37">
        <v>0</v>
      </c>
      <c r="BI98" s="37">
        <v>0</v>
      </c>
      <c r="BJ98" s="37">
        <v>0</v>
      </c>
      <c r="BK98" s="41">
        <f t="shared" si="154"/>
        <v>0</v>
      </c>
      <c r="BL98" s="37">
        <v>0</v>
      </c>
      <c r="BM98" s="37">
        <v>0</v>
      </c>
      <c r="BN98" s="37">
        <v>0</v>
      </c>
      <c r="BO98" s="41">
        <f t="shared" si="155"/>
        <v>0</v>
      </c>
      <c r="BP98" s="37">
        <f>'[2]Эндоскопия_расчет (V+расх)'!D86</f>
        <v>0</v>
      </c>
      <c r="BQ98" s="37">
        <f>'[2]Эндоскопия_расчет (V+расх)'!C86-BP98</f>
        <v>0</v>
      </c>
      <c r="BR98" s="37"/>
      <c r="BS98" s="37"/>
      <c r="BT98" s="37">
        <v>0</v>
      </c>
      <c r="BU98" s="37"/>
      <c r="BV98" s="37"/>
      <c r="BW98" s="37"/>
      <c r="BX98" s="35">
        <f t="shared" si="156"/>
        <v>0</v>
      </c>
      <c r="BY98" s="38">
        <f t="shared" si="143"/>
        <v>0</v>
      </c>
      <c r="BZ98" s="37">
        <v>0</v>
      </c>
      <c r="CA98" s="37">
        <v>0</v>
      </c>
      <c r="CB98" s="37">
        <v>0</v>
      </c>
      <c r="CC98" s="37">
        <v>0</v>
      </c>
      <c r="CD98" s="42">
        <v>0</v>
      </c>
      <c r="CE98" s="37"/>
      <c r="CF98" s="37">
        <v>0</v>
      </c>
      <c r="CG98" s="37">
        <v>0</v>
      </c>
      <c r="CH98" s="37">
        <v>0</v>
      </c>
      <c r="CI98" s="37">
        <v>0</v>
      </c>
      <c r="CJ98" s="37">
        <v>0</v>
      </c>
      <c r="CK98" s="37">
        <v>0</v>
      </c>
      <c r="CL98" s="37">
        <v>0</v>
      </c>
      <c r="CM98" s="37">
        <v>0</v>
      </c>
      <c r="CN98" s="37">
        <v>0</v>
      </c>
      <c r="CO98" s="37">
        <v>0</v>
      </c>
      <c r="CP98" s="37">
        <v>0</v>
      </c>
      <c r="CQ98" s="37">
        <v>0</v>
      </c>
      <c r="CR98" s="37">
        <v>0</v>
      </c>
      <c r="CS98" s="37">
        <v>0</v>
      </c>
      <c r="CT98" s="37">
        <v>0</v>
      </c>
      <c r="CU98" s="37"/>
      <c r="CV98" s="37">
        <v>0</v>
      </c>
      <c r="CW98" s="37">
        <v>0</v>
      </c>
      <c r="CX98" s="37">
        <v>0</v>
      </c>
      <c r="CY98" s="37">
        <v>0</v>
      </c>
      <c r="CZ98" s="37">
        <v>0</v>
      </c>
      <c r="DA98" s="37">
        <v>0</v>
      </c>
      <c r="DB98" s="37">
        <v>0</v>
      </c>
      <c r="DC98" s="37">
        <v>0</v>
      </c>
      <c r="DD98" s="37">
        <v>0</v>
      </c>
      <c r="DE98" s="37">
        <v>0</v>
      </c>
      <c r="DF98" s="37">
        <v>0</v>
      </c>
      <c r="DG98" s="37">
        <v>0</v>
      </c>
      <c r="DH98" s="37">
        <v>0</v>
      </c>
      <c r="DI98" s="37">
        <v>0</v>
      </c>
      <c r="DJ98" s="37">
        <v>0</v>
      </c>
      <c r="DK98" s="37">
        <v>0</v>
      </c>
      <c r="DL98" s="37">
        <v>0</v>
      </c>
      <c r="DM98" s="37">
        <v>0</v>
      </c>
      <c r="DN98" s="37"/>
      <c r="DO98" s="37">
        <v>0</v>
      </c>
      <c r="DP98" s="37"/>
      <c r="DQ98" s="43">
        <f t="shared" si="136"/>
        <v>0</v>
      </c>
      <c r="DR98" s="43">
        <f>'[3]ВМП УФ'!D98</f>
        <v>0</v>
      </c>
      <c r="DS98" s="43">
        <f t="shared" si="137"/>
        <v>0</v>
      </c>
      <c r="DT98" s="37"/>
      <c r="DU98" s="35">
        <f t="shared" si="138"/>
        <v>13320</v>
      </c>
      <c r="DV98" s="38">
        <f t="shared" si="139"/>
        <v>444</v>
      </c>
      <c r="DW98" s="36">
        <v>0</v>
      </c>
      <c r="DX98" s="37">
        <v>0</v>
      </c>
      <c r="DY98" s="37">
        <v>0</v>
      </c>
      <c r="DZ98" s="37">
        <v>0</v>
      </c>
      <c r="EA98" s="36">
        <v>0</v>
      </c>
      <c r="EB98" s="37"/>
      <c r="EC98" s="37">
        <v>0</v>
      </c>
      <c r="ED98" s="37">
        <v>0</v>
      </c>
      <c r="EE98" s="37">
        <v>0</v>
      </c>
      <c r="EF98" s="37">
        <v>0</v>
      </c>
      <c r="EG98" s="37">
        <v>0</v>
      </c>
      <c r="EH98" s="37">
        <v>0</v>
      </c>
      <c r="EI98" s="37">
        <v>0</v>
      </c>
      <c r="EJ98" s="37">
        <v>0</v>
      </c>
      <c r="EK98" s="37">
        <v>0</v>
      </c>
      <c r="EL98" s="36">
        <v>444</v>
      </c>
      <c r="EM98" s="37">
        <v>444</v>
      </c>
      <c r="EN98" s="36">
        <v>0</v>
      </c>
      <c r="EO98" s="37">
        <v>0</v>
      </c>
      <c r="EP98" s="37">
        <v>0</v>
      </c>
      <c r="EQ98" s="37">
        <v>0</v>
      </c>
      <c r="ER98" s="37">
        <v>0</v>
      </c>
      <c r="ES98" s="37">
        <v>0</v>
      </c>
      <c r="ET98" s="37">
        <v>0</v>
      </c>
      <c r="EU98" s="37">
        <v>0</v>
      </c>
      <c r="EV98" s="37">
        <v>0</v>
      </c>
      <c r="EW98" s="37">
        <v>0</v>
      </c>
      <c r="EX98" s="37">
        <v>0</v>
      </c>
      <c r="EY98" s="37">
        <v>0</v>
      </c>
      <c r="EZ98" s="37">
        <v>0</v>
      </c>
      <c r="FA98" s="37">
        <v>0</v>
      </c>
      <c r="FB98" s="37">
        <v>0</v>
      </c>
      <c r="FC98" s="37">
        <v>0</v>
      </c>
      <c r="FD98" s="37">
        <v>0</v>
      </c>
      <c r="FE98" s="37">
        <v>0</v>
      </c>
      <c r="FF98" s="44">
        <f t="shared" si="140"/>
        <v>444</v>
      </c>
      <c r="FG98" s="37">
        <v>444</v>
      </c>
      <c r="FH98" s="37">
        <v>0</v>
      </c>
      <c r="FI98" s="37">
        <v>0</v>
      </c>
      <c r="FJ98" s="35">
        <f t="shared" si="141"/>
        <v>444</v>
      </c>
      <c r="FK98" s="37"/>
      <c r="FL98" s="37"/>
      <c r="FM98" s="45"/>
    </row>
    <row r="99" spans="1:169" x14ac:dyDescent="0.35">
      <c r="A99" s="32">
        <f t="shared" si="144"/>
        <v>76</v>
      </c>
      <c r="B99" s="62" t="s">
        <v>300</v>
      </c>
      <c r="C99" s="60"/>
      <c r="D99" s="35">
        <f t="shared" si="130"/>
        <v>0</v>
      </c>
      <c r="E99" s="36">
        <f t="shared" si="146"/>
        <v>0</v>
      </c>
      <c r="F99" s="37">
        <f t="shared" si="145"/>
        <v>0</v>
      </c>
      <c r="G99" s="37">
        <f t="shared" si="145"/>
        <v>0</v>
      </c>
      <c r="H99" s="37">
        <f t="shared" si="145"/>
        <v>0</v>
      </c>
      <c r="I99" s="37">
        <f t="shared" si="145"/>
        <v>0</v>
      </c>
      <c r="J99" s="36">
        <f t="shared" si="148"/>
        <v>0</v>
      </c>
      <c r="K99" s="37">
        <v>0</v>
      </c>
      <c r="L99" s="37">
        <v>0</v>
      </c>
      <c r="M99" s="37">
        <v>0</v>
      </c>
      <c r="N99" s="37">
        <v>0</v>
      </c>
      <c r="O99" s="36">
        <f t="shared" si="149"/>
        <v>0</v>
      </c>
      <c r="P99" s="37">
        <v>0</v>
      </c>
      <c r="Q99" s="37">
        <v>0</v>
      </c>
      <c r="R99" s="37">
        <v>0</v>
      </c>
      <c r="S99" s="37"/>
      <c r="T99" s="37"/>
      <c r="U99" s="37">
        <f>[4]Итого!U93</f>
        <v>0</v>
      </c>
      <c r="V99" s="37"/>
      <c r="W99" s="36">
        <f t="shared" si="131"/>
        <v>0</v>
      </c>
      <c r="X99" s="37">
        <v>0</v>
      </c>
      <c r="Y99" s="37">
        <v>0</v>
      </c>
      <c r="Z99" s="37">
        <v>0</v>
      </c>
      <c r="AA99" s="36">
        <f t="shared" si="132"/>
        <v>0</v>
      </c>
      <c r="AB99" s="37">
        <v>0</v>
      </c>
      <c r="AC99" s="37">
        <v>0</v>
      </c>
      <c r="AD99" s="36">
        <f t="shared" si="133"/>
        <v>0</v>
      </c>
      <c r="AE99" s="37">
        <v>0</v>
      </c>
      <c r="AF99" s="37">
        <v>0</v>
      </c>
      <c r="AG99" s="37">
        <v>0</v>
      </c>
      <c r="AH99" s="37">
        <v>0</v>
      </c>
      <c r="AI99" s="37">
        <f>'[1]Дисп ВН_2 этап_2022 год'!M89</f>
        <v>0</v>
      </c>
      <c r="AJ99" s="37"/>
      <c r="AK99" s="36">
        <f t="shared" si="150"/>
        <v>0</v>
      </c>
      <c r="AL99" s="37">
        <v>0</v>
      </c>
      <c r="AM99" s="37">
        <v>0</v>
      </c>
      <c r="AN99" s="37">
        <v>0</v>
      </c>
      <c r="AO99" s="37">
        <v>0</v>
      </c>
      <c r="AP99" s="38">
        <f t="shared" si="151"/>
        <v>0</v>
      </c>
      <c r="AQ99" s="37"/>
      <c r="AR99" s="37">
        <v>0</v>
      </c>
      <c r="AS99" s="37">
        <v>0</v>
      </c>
      <c r="AT99" s="38">
        <f t="shared" si="134"/>
        <v>343</v>
      </c>
      <c r="AU99" s="36">
        <f t="shared" si="135"/>
        <v>0</v>
      </c>
      <c r="AV99" s="36">
        <v>0</v>
      </c>
      <c r="AW99" s="37">
        <v>0</v>
      </c>
      <c r="AX99" s="37">
        <v>0</v>
      </c>
      <c r="AY99" s="37">
        <v>0</v>
      </c>
      <c r="AZ99" s="37">
        <v>0</v>
      </c>
      <c r="BA99" s="37">
        <v>0</v>
      </c>
      <c r="BB99" s="37">
        <v>0</v>
      </c>
      <c r="BC99" s="40">
        <f t="shared" si="152"/>
        <v>343</v>
      </c>
      <c r="BD99" s="37">
        <v>319</v>
      </c>
      <c r="BE99" s="37">
        <v>24</v>
      </c>
      <c r="BF99" s="41">
        <f t="shared" si="153"/>
        <v>0</v>
      </c>
      <c r="BG99" s="37">
        <v>0</v>
      </c>
      <c r="BH99" s="37">
        <v>0</v>
      </c>
      <c r="BI99" s="37">
        <v>0</v>
      </c>
      <c r="BJ99" s="37">
        <v>0</v>
      </c>
      <c r="BK99" s="41">
        <f t="shared" si="154"/>
        <v>0</v>
      </c>
      <c r="BL99" s="37">
        <v>0</v>
      </c>
      <c r="BM99" s="37">
        <v>0</v>
      </c>
      <c r="BN99" s="37">
        <v>0</v>
      </c>
      <c r="BO99" s="41">
        <f t="shared" si="155"/>
        <v>0</v>
      </c>
      <c r="BP99" s="37">
        <f>'[2]Эндоскопия_расчет (V+расх)'!D87</f>
        <v>0</v>
      </c>
      <c r="BQ99" s="37">
        <f>'[2]Эндоскопия_расчет (V+расх)'!C87-BP99</f>
        <v>0</v>
      </c>
      <c r="BR99" s="37"/>
      <c r="BS99" s="37"/>
      <c r="BT99" s="37">
        <v>0</v>
      </c>
      <c r="BU99" s="37"/>
      <c r="BV99" s="37"/>
      <c r="BW99" s="37"/>
      <c r="BX99" s="35">
        <f t="shared" si="156"/>
        <v>0</v>
      </c>
      <c r="BY99" s="38">
        <f t="shared" si="143"/>
        <v>0</v>
      </c>
      <c r="BZ99" s="37">
        <v>0</v>
      </c>
      <c r="CA99" s="37">
        <v>0</v>
      </c>
      <c r="CB99" s="37">
        <v>0</v>
      </c>
      <c r="CC99" s="37">
        <v>0</v>
      </c>
      <c r="CD99" s="42">
        <v>0</v>
      </c>
      <c r="CE99" s="37"/>
      <c r="CF99" s="37">
        <v>0</v>
      </c>
      <c r="CG99" s="37">
        <v>0</v>
      </c>
      <c r="CH99" s="37">
        <v>0</v>
      </c>
      <c r="CI99" s="37">
        <v>0</v>
      </c>
      <c r="CJ99" s="37">
        <v>0</v>
      </c>
      <c r="CK99" s="37">
        <v>0</v>
      </c>
      <c r="CL99" s="37">
        <v>0</v>
      </c>
      <c r="CM99" s="37">
        <v>0</v>
      </c>
      <c r="CN99" s="37">
        <v>0</v>
      </c>
      <c r="CO99" s="37">
        <v>0</v>
      </c>
      <c r="CP99" s="37">
        <v>0</v>
      </c>
      <c r="CQ99" s="37">
        <v>0</v>
      </c>
      <c r="CR99" s="37">
        <v>0</v>
      </c>
      <c r="CS99" s="37">
        <v>0</v>
      </c>
      <c r="CT99" s="37">
        <v>0</v>
      </c>
      <c r="CU99" s="37"/>
      <c r="CV99" s="37">
        <v>0</v>
      </c>
      <c r="CW99" s="37">
        <v>0</v>
      </c>
      <c r="CX99" s="37">
        <v>0</v>
      </c>
      <c r="CY99" s="37">
        <v>0</v>
      </c>
      <c r="CZ99" s="37">
        <v>0</v>
      </c>
      <c r="DA99" s="37">
        <v>0</v>
      </c>
      <c r="DB99" s="37">
        <v>0</v>
      </c>
      <c r="DC99" s="37">
        <v>0</v>
      </c>
      <c r="DD99" s="37">
        <v>0</v>
      </c>
      <c r="DE99" s="37">
        <v>0</v>
      </c>
      <c r="DF99" s="37">
        <v>0</v>
      </c>
      <c r="DG99" s="37">
        <v>0</v>
      </c>
      <c r="DH99" s="37">
        <v>0</v>
      </c>
      <c r="DI99" s="37">
        <v>0</v>
      </c>
      <c r="DJ99" s="37">
        <v>0</v>
      </c>
      <c r="DK99" s="37">
        <v>0</v>
      </c>
      <c r="DL99" s="37">
        <v>0</v>
      </c>
      <c r="DM99" s="37">
        <v>0</v>
      </c>
      <c r="DN99" s="37"/>
      <c r="DO99" s="37">
        <v>0</v>
      </c>
      <c r="DP99" s="37"/>
      <c r="DQ99" s="43">
        <f t="shared" si="136"/>
        <v>0</v>
      </c>
      <c r="DR99" s="43">
        <f>'[3]ВМП УФ'!D99</f>
        <v>0</v>
      </c>
      <c r="DS99" s="43">
        <f t="shared" si="137"/>
        <v>0</v>
      </c>
      <c r="DT99" s="37"/>
      <c r="DU99" s="35">
        <f t="shared" si="138"/>
        <v>1080</v>
      </c>
      <c r="DV99" s="38">
        <f t="shared" si="139"/>
        <v>36</v>
      </c>
      <c r="DW99" s="36">
        <v>0</v>
      </c>
      <c r="DX99" s="37">
        <v>0</v>
      </c>
      <c r="DY99" s="37">
        <v>0</v>
      </c>
      <c r="DZ99" s="37">
        <v>0</v>
      </c>
      <c r="EA99" s="36">
        <v>0</v>
      </c>
      <c r="EB99" s="37"/>
      <c r="EC99" s="37">
        <v>0</v>
      </c>
      <c r="ED99" s="37">
        <v>0</v>
      </c>
      <c r="EE99" s="37">
        <v>0</v>
      </c>
      <c r="EF99" s="37">
        <v>0</v>
      </c>
      <c r="EG99" s="37">
        <v>0</v>
      </c>
      <c r="EH99" s="37">
        <v>0</v>
      </c>
      <c r="EI99" s="37">
        <v>0</v>
      </c>
      <c r="EJ99" s="37">
        <v>0</v>
      </c>
      <c r="EK99" s="37">
        <v>0</v>
      </c>
      <c r="EL99" s="36">
        <v>36</v>
      </c>
      <c r="EM99" s="37">
        <v>36</v>
      </c>
      <c r="EN99" s="36">
        <v>0</v>
      </c>
      <c r="EO99" s="37">
        <v>0</v>
      </c>
      <c r="EP99" s="37">
        <v>0</v>
      </c>
      <c r="EQ99" s="37">
        <v>0</v>
      </c>
      <c r="ER99" s="37">
        <v>0</v>
      </c>
      <c r="ES99" s="37">
        <v>0</v>
      </c>
      <c r="ET99" s="37">
        <v>0</v>
      </c>
      <c r="EU99" s="37">
        <v>0</v>
      </c>
      <c r="EV99" s="37">
        <v>0</v>
      </c>
      <c r="EW99" s="37">
        <v>0</v>
      </c>
      <c r="EX99" s="37">
        <v>0</v>
      </c>
      <c r="EY99" s="37">
        <v>0</v>
      </c>
      <c r="EZ99" s="37">
        <v>0</v>
      </c>
      <c r="FA99" s="37">
        <v>0</v>
      </c>
      <c r="FB99" s="37">
        <v>0</v>
      </c>
      <c r="FC99" s="37">
        <v>0</v>
      </c>
      <c r="FD99" s="37">
        <v>0</v>
      </c>
      <c r="FE99" s="37">
        <v>0</v>
      </c>
      <c r="FF99" s="44">
        <f t="shared" si="140"/>
        <v>36</v>
      </c>
      <c r="FG99" s="37">
        <v>36</v>
      </c>
      <c r="FH99" s="37">
        <v>0</v>
      </c>
      <c r="FI99" s="37">
        <v>0</v>
      </c>
      <c r="FJ99" s="35">
        <f t="shared" si="141"/>
        <v>36</v>
      </c>
      <c r="FK99" s="37"/>
      <c r="FL99" s="37"/>
      <c r="FM99" s="45"/>
    </row>
    <row r="100" spans="1:169" x14ac:dyDescent="0.35">
      <c r="A100" s="32">
        <f t="shared" si="144"/>
        <v>77</v>
      </c>
      <c r="B100" s="62" t="s">
        <v>301</v>
      </c>
      <c r="C100" s="60"/>
      <c r="D100" s="35">
        <f t="shared" si="130"/>
        <v>0</v>
      </c>
      <c r="E100" s="36">
        <f t="shared" si="146"/>
        <v>0</v>
      </c>
      <c r="F100" s="37">
        <f t="shared" si="145"/>
        <v>0</v>
      </c>
      <c r="G100" s="37">
        <f t="shared" si="145"/>
        <v>0</v>
      </c>
      <c r="H100" s="37">
        <f t="shared" si="145"/>
        <v>0</v>
      </c>
      <c r="I100" s="37">
        <f t="shared" si="145"/>
        <v>0</v>
      </c>
      <c r="J100" s="36">
        <f t="shared" si="148"/>
        <v>0</v>
      </c>
      <c r="K100" s="37">
        <v>0</v>
      </c>
      <c r="L100" s="37">
        <v>0</v>
      </c>
      <c r="M100" s="37">
        <v>0</v>
      </c>
      <c r="N100" s="37">
        <v>0</v>
      </c>
      <c r="O100" s="36">
        <f t="shared" si="149"/>
        <v>0</v>
      </c>
      <c r="P100" s="37">
        <v>0</v>
      </c>
      <c r="Q100" s="37">
        <v>0</v>
      </c>
      <c r="R100" s="37">
        <v>0</v>
      </c>
      <c r="S100" s="37"/>
      <c r="T100" s="37"/>
      <c r="U100" s="37">
        <f>[4]Итого!U94</f>
        <v>0</v>
      </c>
      <c r="V100" s="37"/>
      <c r="W100" s="36">
        <f t="shared" si="131"/>
        <v>0</v>
      </c>
      <c r="X100" s="37">
        <v>0</v>
      </c>
      <c r="Y100" s="37">
        <v>0</v>
      </c>
      <c r="Z100" s="37">
        <v>0</v>
      </c>
      <c r="AA100" s="36">
        <f t="shared" si="132"/>
        <v>0</v>
      </c>
      <c r="AB100" s="37">
        <v>0</v>
      </c>
      <c r="AC100" s="37">
        <v>0</v>
      </c>
      <c r="AD100" s="36">
        <f t="shared" si="133"/>
        <v>0</v>
      </c>
      <c r="AE100" s="37">
        <v>0</v>
      </c>
      <c r="AF100" s="37">
        <v>0</v>
      </c>
      <c r="AG100" s="37">
        <v>0</v>
      </c>
      <c r="AH100" s="37">
        <v>0</v>
      </c>
      <c r="AI100" s="37">
        <f>'[1]Дисп ВН_2 этап_2022 год'!M90</f>
        <v>0</v>
      </c>
      <c r="AJ100" s="37"/>
      <c r="AK100" s="36">
        <f t="shared" si="150"/>
        <v>0</v>
      </c>
      <c r="AL100" s="37">
        <v>0</v>
      </c>
      <c r="AM100" s="37">
        <v>0</v>
      </c>
      <c r="AN100" s="37">
        <v>0</v>
      </c>
      <c r="AO100" s="37">
        <v>0</v>
      </c>
      <c r="AP100" s="38">
        <f t="shared" si="151"/>
        <v>0</v>
      </c>
      <c r="AQ100" s="37"/>
      <c r="AR100" s="37">
        <v>0</v>
      </c>
      <c r="AS100" s="37">
        <v>0</v>
      </c>
      <c r="AT100" s="38">
        <f t="shared" si="134"/>
        <v>0</v>
      </c>
      <c r="AU100" s="36">
        <f t="shared" si="135"/>
        <v>0</v>
      </c>
      <c r="AV100" s="36">
        <v>0</v>
      </c>
      <c r="AW100" s="37">
        <v>0</v>
      </c>
      <c r="AX100" s="37">
        <v>0</v>
      </c>
      <c r="AY100" s="37">
        <v>0</v>
      </c>
      <c r="AZ100" s="37">
        <v>0</v>
      </c>
      <c r="BA100" s="37">
        <v>0</v>
      </c>
      <c r="BB100" s="37">
        <v>0</v>
      </c>
      <c r="BC100" s="40">
        <f t="shared" si="152"/>
        <v>0</v>
      </c>
      <c r="BD100" s="37">
        <v>0</v>
      </c>
      <c r="BE100" s="37">
        <v>0</v>
      </c>
      <c r="BF100" s="41">
        <f t="shared" si="153"/>
        <v>0</v>
      </c>
      <c r="BG100" s="37">
        <v>0</v>
      </c>
      <c r="BH100" s="37">
        <v>0</v>
      </c>
      <c r="BI100" s="37">
        <v>0</v>
      </c>
      <c r="BJ100" s="37">
        <v>0</v>
      </c>
      <c r="BK100" s="41">
        <f t="shared" si="154"/>
        <v>0</v>
      </c>
      <c r="BL100" s="37">
        <v>0</v>
      </c>
      <c r="BM100" s="37">
        <v>0</v>
      </c>
      <c r="BN100" s="37">
        <v>0</v>
      </c>
      <c r="BO100" s="41">
        <f t="shared" si="155"/>
        <v>0</v>
      </c>
      <c r="BP100" s="37">
        <f>'[2]Эндоскопия_расчет (V+расх)'!D88</f>
        <v>0</v>
      </c>
      <c r="BQ100" s="37">
        <f>'[2]Эндоскопия_расчет (V+расх)'!C88-BP100</f>
        <v>0</v>
      </c>
      <c r="BR100" s="37">
        <v>2813</v>
      </c>
      <c r="BS100" s="37">
        <v>874</v>
      </c>
      <c r="BT100" s="37">
        <v>42535</v>
      </c>
      <c r="BU100" s="37"/>
      <c r="BV100" s="37"/>
      <c r="BW100" s="37"/>
      <c r="BX100" s="35">
        <f t="shared" si="156"/>
        <v>0</v>
      </c>
      <c r="BY100" s="38">
        <f t="shared" si="143"/>
        <v>0</v>
      </c>
      <c r="BZ100" s="37">
        <v>0</v>
      </c>
      <c r="CA100" s="37">
        <v>0</v>
      </c>
      <c r="CB100" s="37">
        <v>0</v>
      </c>
      <c r="CC100" s="37">
        <v>0</v>
      </c>
      <c r="CD100" s="42">
        <v>0</v>
      </c>
      <c r="CE100" s="37"/>
      <c r="CF100" s="37">
        <v>0</v>
      </c>
      <c r="CG100" s="37">
        <v>0</v>
      </c>
      <c r="CH100" s="37">
        <v>0</v>
      </c>
      <c r="CI100" s="37">
        <v>0</v>
      </c>
      <c r="CJ100" s="37">
        <v>0</v>
      </c>
      <c r="CK100" s="37">
        <v>0</v>
      </c>
      <c r="CL100" s="37">
        <v>0</v>
      </c>
      <c r="CM100" s="37">
        <v>0</v>
      </c>
      <c r="CN100" s="37">
        <v>0</v>
      </c>
      <c r="CO100" s="37">
        <v>0</v>
      </c>
      <c r="CP100" s="37">
        <v>0</v>
      </c>
      <c r="CQ100" s="37">
        <v>0</v>
      </c>
      <c r="CR100" s="37">
        <v>0</v>
      </c>
      <c r="CS100" s="37">
        <v>0</v>
      </c>
      <c r="CT100" s="37">
        <v>0</v>
      </c>
      <c r="CU100" s="37"/>
      <c r="CV100" s="37">
        <v>0</v>
      </c>
      <c r="CW100" s="37">
        <v>0</v>
      </c>
      <c r="CX100" s="37">
        <v>0</v>
      </c>
      <c r="CY100" s="37">
        <v>0</v>
      </c>
      <c r="CZ100" s="37">
        <v>0</v>
      </c>
      <c r="DA100" s="37">
        <v>0</v>
      </c>
      <c r="DB100" s="37">
        <v>0</v>
      </c>
      <c r="DC100" s="37">
        <v>0</v>
      </c>
      <c r="DD100" s="37">
        <v>0</v>
      </c>
      <c r="DE100" s="37">
        <v>0</v>
      </c>
      <c r="DF100" s="37">
        <v>0</v>
      </c>
      <c r="DG100" s="37">
        <v>0</v>
      </c>
      <c r="DH100" s="37">
        <v>0</v>
      </c>
      <c r="DI100" s="37">
        <v>0</v>
      </c>
      <c r="DJ100" s="37">
        <v>0</v>
      </c>
      <c r="DK100" s="37">
        <v>0</v>
      </c>
      <c r="DL100" s="37">
        <v>0</v>
      </c>
      <c r="DM100" s="37">
        <v>0</v>
      </c>
      <c r="DN100" s="37"/>
      <c r="DO100" s="37">
        <v>0</v>
      </c>
      <c r="DP100" s="37"/>
      <c r="DQ100" s="43">
        <f t="shared" si="136"/>
        <v>0</v>
      </c>
      <c r="DR100" s="43">
        <f>'[3]ВМП УФ'!D100</f>
        <v>0</v>
      </c>
      <c r="DS100" s="43">
        <f t="shared" si="137"/>
        <v>0</v>
      </c>
      <c r="DT100" s="37"/>
      <c r="DU100" s="35">
        <f t="shared" si="138"/>
        <v>0</v>
      </c>
      <c r="DV100" s="38">
        <f t="shared" si="139"/>
        <v>0</v>
      </c>
      <c r="DW100" s="36">
        <v>0</v>
      </c>
      <c r="DX100" s="37">
        <v>0</v>
      </c>
      <c r="DY100" s="37">
        <v>0</v>
      </c>
      <c r="DZ100" s="37">
        <v>0</v>
      </c>
      <c r="EA100" s="36">
        <v>0</v>
      </c>
      <c r="EB100" s="37"/>
      <c r="EC100" s="37">
        <v>0</v>
      </c>
      <c r="ED100" s="37">
        <v>0</v>
      </c>
      <c r="EE100" s="37">
        <v>0</v>
      </c>
      <c r="EF100" s="37">
        <v>0</v>
      </c>
      <c r="EG100" s="37">
        <v>0</v>
      </c>
      <c r="EH100" s="37">
        <v>0</v>
      </c>
      <c r="EI100" s="37">
        <v>0</v>
      </c>
      <c r="EJ100" s="37">
        <v>0</v>
      </c>
      <c r="EK100" s="37">
        <v>0</v>
      </c>
      <c r="EL100" s="36">
        <v>0</v>
      </c>
      <c r="EM100" s="37">
        <v>0</v>
      </c>
      <c r="EN100" s="36">
        <v>0</v>
      </c>
      <c r="EO100" s="37">
        <v>0</v>
      </c>
      <c r="EP100" s="37">
        <v>0</v>
      </c>
      <c r="EQ100" s="37">
        <v>0</v>
      </c>
      <c r="ER100" s="37">
        <v>0</v>
      </c>
      <c r="ES100" s="37">
        <v>0</v>
      </c>
      <c r="ET100" s="37">
        <v>0</v>
      </c>
      <c r="EU100" s="37">
        <v>0</v>
      </c>
      <c r="EV100" s="37">
        <v>0</v>
      </c>
      <c r="EW100" s="37">
        <v>0</v>
      </c>
      <c r="EX100" s="37">
        <v>0</v>
      </c>
      <c r="EY100" s="37">
        <v>0</v>
      </c>
      <c r="EZ100" s="37">
        <v>0</v>
      </c>
      <c r="FA100" s="37">
        <v>0</v>
      </c>
      <c r="FB100" s="37">
        <v>0</v>
      </c>
      <c r="FC100" s="37">
        <v>0</v>
      </c>
      <c r="FD100" s="37">
        <v>0</v>
      </c>
      <c r="FE100" s="37">
        <v>0</v>
      </c>
      <c r="FF100" s="44">
        <f t="shared" si="140"/>
        <v>0</v>
      </c>
      <c r="FG100" s="37">
        <v>0</v>
      </c>
      <c r="FH100" s="37">
        <v>0</v>
      </c>
      <c r="FI100" s="37">
        <v>0</v>
      </c>
      <c r="FJ100" s="35">
        <f t="shared" si="141"/>
        <v>0</v>
      </c>
      <c r="FK100" s="37"/>
      <c r="FL100" s="37"/>
      <c r="FM100" s="45"/>
    </row>
    <row r="101" spans="1:169" x14ac:dyDescent="0.35">
      <c r="A101" s="32">
        <f t="shared" si="144"/>
        <v>78</v>
      </c>
      <c r="B101" s="62" t="s">
        <v>302</v>
      </c>
      <c r="C101" s="60"/>
      <c r="D101" s="35">
        <f t="shared" si="130"/>
        <v>0</v>
      </c>
      <c r="E101" s="36">
        <f t="shared" si="146"/>
        <v>0</v>
      </c>
      <c r="F101" s="37">
        <f t="shared" si="145"/>
        <v>0</v>
      </c>
      <c r="G101" s="37">
        <f t="shared" si="145"/>
        <v>0</v>
      </c>
      <c r="H101" s="37">
        <f t="shared" si="145"/>
        <v>0</v>
      </c>
      <c r="I101" s="37">
        <f t="shared" si="145"/>
        <v>0</v>
      </c>
      <c r="J101" s="36">
        <f t="shared" si="148"/>
        <v>0</v>
      </c>
      <c r="K101" s="37">
        <v>0</v>
      </c>
      <c r="L101" s="37">
        <v>0</v>
      </c>
      <c r="M101" s="37">
        <v>0</v>
      </c>
      <c r="N101" s="37">
        <v>0</v>
      </c>
      <c r="O101" s="36">
        <f t="shared" si="149"/>
        <v>0</v>
      </c>
      <c r="P101" s="37">
        <v>0</v>
      </c>
      <c r="Q101" s="37">
        <v>0</v>
      </c>
      <c r="R101" s="37">
        <v>0</v>
      </c>
      <c r="S101" s="37"/>
      <c r="T101" s="37"/>
      <c r="U101" s="37">
        <f>[4]Итого!U95</f>
        <v>0</v>
      </c>
      <c r="V101" s="37"/>
      <c r="W101" s="36">
        <f t="shared" si="131"/>
        <v>0</v>
      </c>
      <c r="X101" s="37">
        <v>0</v>
      </c>
      <c r="Y101" s="37">
        <v>0</v>
      </c>
      <c r="Z101" s="37">
        <v>0</v>
      </c>
      <c r="AA101" s="36">
        <f t="shared" si="132"/>
        <v>0</v>
      </c>
      <c r="AB101" s="37">
        <v>0</v>
      </c>
      <c r="AC101" s="37">
        <v>0</v>
      </c>
      <c r="AD101" s="36">
        <f t="shared" si="133"/>
        <v>0</v>
      </c>
      <c r="AE101" s="37">
        <v>0</v>
      </c>
      <c r="AF101" s="37">
        <v>0</v>
      </c>
      <c r="AG101" s="37">
        <v>0</v>
      </c>
      <c r="AH101" s="37">
        <v>0</v>
      </c>
      <c r="AI101" s="37">
        <f>'[1]Дисп ВН_2 этап_2022 год'!M91</f>
        <v>0</v>
      </c>
      <c r="AJ101" s="37"/>
      <c r="AK101" s="36">
        <f t="shared" si="150"/>
        <v>0</v>
      </c>
      <c r="AL101" s="37">
        <v>0</v>
      </c>
      <c r="AM101" s="37">
        <v>0</v>
      </c>
      <c r="AN101" s="37">
        <v>0</v>
      </c>
      <c r="AO101" s="37">
        <v>0</v>
      </c>
      <c r="AP101" s="38">
        <f t="shared" si="151"/>
        <v>0</v>
      </c>
      <c r="AQ101" s="37"/>
      <c r="AR101" s="37">
        <v>0</v>
      </c>
      <c r="AS101" s="37">
        <v>0</v>
      </c>
      <c r="AT101" s="38">
        <f t="shared" si="134"/>
        <v>0</v>
      </c>
      <c r="AU101" s="36">
        <f t="shared" si="135"/>
        <v>0</v>
      </c>
      <c r="AV101" s="36">
        <v>0</v>
      </c>
      <c r="AW101" s="37">
        <v>0</v>
      </c>
      <c r="AX101" s="37">
        <v>0</v>
      </c>
      <c r="AY101" s="37">
        <v>0</v>
      </c>
      <c r="AZ101" s="37">
        <v>0</v>
      </c>
      <c r="BA101" s="37">
        <v>0</v>
      </c>
      <c r="BB101" s="37">
        <v>0</v>
      </c>
      <c r="BC101" s="40">
        <f t="shared" si="152"/>
        <v>0</v>
      </c>
      <c r="BD101" s="37">
        <v>0</v>
      </c>
      <c r="BE101" s="37">
        <v>0</v>
      </c>
      <c r="BF101" s="41">
        <f t="shared" si="153"/>
        <v>0</v>
      </c>
      <c r="BG101" s="37">
        <v>0</v>
      </c>
      <c r="BH101" s="37">
        <v>0</v>
      </c>
      <c r="BI101" s="37">
        <v>0</v>
      </c>
      <c r="BJ101" s="37">
        <v>0</v>
      </c>
      <c r="BK101" s="41">
        <f t="shared" si="154"/>
        <v>0</v>
      </c>
      <c r="BL101" s="37">
        <v>0</v>
      </c>
      <c r="BM101" s="37">
        <v>0</v>
      </c>
      <c r="BN101" s="37">
        <v>0</v>
      </c>
      <c r="BO101" s="41">
        <f t="shared" si="155"/>
        <v>0</v>
      </c>
      <c r="BP101" s="37">
        <f>'[2]Эндоскопия_расчет (V+расх)'!D89</f>
        <v>0</v>
      </c>
      <c r="BQ101" s="37">
        <f>'[2]Эндоскопия_расчет (V+расх)'!C89-BP101</f>
        <v>0</v>
      </c>
      <c r="BR101" s="37">
        <v>1349</v>
      </c>
      <c r="BS101" s="37">
        <v>332</v>
      </c>
      <c r="BT101" s="37">
        <v>4254</v>
      </c>
      <c r="BU101" s="37"/>
      <c r="BV101" s="37"/>
      <c r="BW101" s="37"/>
      <c r="BX101" s="35">
        <f t="shared" si="156"/>
        <v>0</v>
      </c>
      <c r="BY101" s="38">
        <f t="shared" si="143"/>
        <v>0</v>
      </c>
      <c r="BZ101" s="37">
        <v>0</v>
      </c>
      <c r="CA101" s="37">
        <v>0</v>
      </c>
      <c r="CB101" s="37">
        <v>0</v>
      </c>
      <c r="CC101" s="37">
        <v>0</v>
      </c>
      <c r="CD101" s="42">
        <v>0</v>
      </c>
      <c r="CE101" s="37"/>
      <c r="CF101" s="37">
        <v>0</v>
      </c>
      <c r="CG101" s="37">
        <v>0</v>
      </c>
      <c r="CH101" s="37">
        <v>0</v>
      </c>
      <c r="CI101" s="37">
        <v>0</v>
      </c>
      <c r="CJ101" s="37">
        <v>0</v>
      </c>
      <c r="CK101" s="37">
        <v>0</v>
      </c>
      <c r="CL101" s="37">
        <v>0</v>
      </c>
      <c r="CM101" s="37">
        <v>0</v>
      </c>
      <c r="CN101" s="37">
        <v>0</v>
      </c>
      <c r="CO101" s="37">
        <v>0</v>
      </c>
      <c r="CP101" s="37">
        <v>0</v>
      </c>
      <c r="CQ101" s="37">
        <v>0</v>
      </c>
      <c r="CR101" s="37">
        <v>0</v>
      </c>
      <c r="CS101" s="37">
        <v>0</v>
      </c>
      <c r="CT101" s="37">
        <v>0</v>
      </c>
      <c r="CU101" s="37"/>
      <c r="CV101" s="37">
        <v>0</v>
      </c>
      <c r="CW101" s="37">
        <v>0</v>
      </c>
      <c r="CX101" s="37">
        <v>0</v>
      </c>
      <c r="CY101" s="37">
        <v>0</v>
      </c>
      <c r="CZ101" s="37">
        <v>0</v>
      </c>
      <c r="DA101" s="37">
        <v>0</v>
      </c>
      <c r="DB101" s="37">
        <v>0</v>
      </c>
      <c r="DC101" s="37">
        <v>0</v>
      </c>
      <c r="DD101" s="37">
        <v>0</v>
      </c>
      <c r="DE101" s="37">
        <v>0</v>
      </c>
      <c r="DF101" s="37">
        <v>0</v>
      </c>
      <c r="DG101" s="37">
        <v>0</v>
      </c>
      <c r="DH101" s="37">
        <v>0</v>
      </c>
      <c r="DI101" s="37">
        <v>0</v>
      </c>
      <c r="DJ101" s="37">
        <v>0</v>
      </c>
      <c r="DK101" s="37">
        <v>0</v>
      </c>
      <c r="DL101" s="37">
        <v>0</v>
      </c>
      <c r="DM101" s="37">
        <v>0</v>
      </c>
      <c r="DN101" s="37"/>
      <c r="DO101" s="37">
        <v>0</v>
      </c>
      <c r="DP101" s="37"/>
      <c r="DQ101" s="43">
        <f t="shared" si="136"/>
        <v>0</v>
      </c>
      <c r="DR101" s="43">
        <f>'[3]ВМП УФ'!D101</f>
        <v>0</v>
      </c>
      <c r="DS101" s="43">
        <f t="shared" si="137"/>
        <v>0</v>
      </c>
      <c r="DT101" s="37"/>
      <c r="DU101" s="35">
        <f t="shared" si="138"/>
        <v>0</v>
      </c>
      <c r="DV101" s="38">
        <f t="shared" si="139"/>
        <v>0</v>
      </c>
      <c r="DW101" s="36">
        <v>0</v>
      </c>
      <c r="DX101" s="37">
        <v>0</v>
      </c>
      <c r="DY101" s="37">
        <v>0</v>
      </c>
      <c r="DZ101" s="37">
        <v>0</v>
      </c>
      <c r="EA101" s="36">
        <v>0</v>
      </c>
      <c r="EB101" s="37"/>
      <c r="EC101" s="37">
        <v>0</v>
      </c>
      <c r="ED101" s="37">
        <v>0</v>
      </c>
      <c r="EE101" s="37">
        <v>0</v>
      </c>
      <c r="EF101" s="37">
        <v>0</v>
      </c>
      <c r="EG101" s="37">
        <v>0</v>
      </c>
      <c r="EH101" s="37">
        <v>0</v>
      </c>
      <c r="EI101" s="37">
        <v>0</v>
      </c>
      <c r="EJ101" s="37">
        <v>0</v>
      </c>
      <c r="EK101" s="37">
        <v>0</v>
      </c>
      <c r="EL101" s="36">
        <v>0</v>
      </c>
      <c r="EM101" s="37">
        <v>0</v>
      </c>
      <c r="EN101" s="36">
        <v>0</v>
      </c>
      <c r="EO101" s="37">
        <v>0</v>
      </c>
      <c r="EP101" s="37">
        <v>0</v>
      </c>
      <c r="EQ101" s="37">
        <v>0</v>
      </c>
      <c r="ER101" s="37">
        <v>0</v>
      </c>
      <c r="ES101" s="37">
        <v>0</v>
      </c>
      <c r="ET101" s="37">
        <v>0</v>
      </c>
      <c r="EU101" s="37">
        <v>0</v>
      </c>
      <c r="EV101" s="37">
        <v>0</v>
      </c>
      <c r="EW101" s="37">
        <v>0</v>
      </c>
      <c r="EX101" s="37">
        <v>0</v>
      </c>
      <c r="EY101" s="37">
        <v>0</v>
      </c>
      <c r="EZ101" s="37">
        <v>0</v>
      </c>
      <c r="FA101" s="37">
        <v>0</v>
      </c>
      <c r="FB101" s="37">
        <v>0</v>
      </c>
      <c r="FC101" s="37">
        <v>0</v>
      </c>
      <c r="FD101" s="37">
        <v>0</v>
      </c>
      <c r="FE101" s="37">
        <v>0</v>
      </c>
      <c r="FF101" s="44">
        <f t="shared" si="140"/>
        <v>0</v>
      </c>
      <c r="FG101" s="37">
        <v>0</v>
      </c>
      <c r="FH101" s="37">
        <v>0</v>
      </c>
      <c r="FI101" s="37">
        <v>0</v>
      </c>
      <c r="FJ101" s="35">
        <f t="shared" si="141"/>
        <v>0</v>
      </c>
      <c r="FK101" s="37"/>
      <c r="FL101" s="37"/>
      <c r="FM101" s="45"/>
    </row>
    <row r="102" spans="1:169" x14ac:dyDescent="0.35">
      <c r="A102" s="32">
        <f t="shared" si="144"/>
        <v>79</v>
      </c>
      <c r="B102" s="62" t="s">
        <v>303</v>
      </c>
      <c r="C102" s="60"/>
      <c r="D102" s="35">
        <f t="shared" si="130"/>
        <v>0</v>
      </c>
      <c r="E102" s="36">
        <f t="shared" si="146"/>
        <v>0</v>
      </c>
      <c r="F102" s="37">
        <f t="shared" si="145"/>
        <v>0</v>
      </c>
      <c r="G102" s="37">
        <f t="shared" si="145"/>
        <v>0</v>
      </c>
      <c r="H102" s="37">
        <f t="shared" si="145"/>
        <v>0</v>
      </c>
      <c r="I102" s="37">
        <f t="shared" si="145"/>
        <v>0</v>
      </c>
      <c r="J102" s="36">
        <f t="shared" si="148"/>
        <v>0</v>
      </c>
      <c r="K102" s="37">
        <v>0</v>
      </c>
      <c r="L102" s="37">
        <v>0</v>
      </c>
      <c r="M102" s="37">
        <v>0</v>
      </c>
      <c r="N102" s="37">
        <v>0</v>
      </c>
      <c r="O102" s="36">
        <f t="shared" si="149"/>
        <v>0</v>
      </c>
      <c r="P102" s="37">
        <v>0</v>
      </c>
      <c r="Q102" s="37">
        <v>0</v>
      </c>
      <c r="R102" s="37">
        <v>0</v>
      </c>
      <c r="S102" s="37"/>
      <c r="T102" s="37"/>
      <c r="U102" s="37">
        <f>[4]Итого!U96</f>
        <v>0</v>
      </c>
      <c r="V102" s="37"/>
      <c r="W102" s="36">
        <f t="shared" si="131"/>
        <v>0</v>
      </c>
      <c r="X102" s="37">
        <v>0</v>
      </c>
      <c r="Y102" s="37">
        <v>0</v>
      </c>
      <c r="Z102" s="37">
        <v>0</v>
      </c>
      <c r="AA102" s="36">
        <f t="shared" si="132"/>
        <v>0</v>
      </c>
      <c r="AB102" s="37">
        <v>0</v>
      </c>
      <c r="AC102" s="37">
        <v>0</v>
      </c>
      <c r="AD102" s="36">
        <f t="shared" si="133"/>
        <v>0</v>
      </c>
      <c r="AE102" s="37">
        <v>0</v>
      </c>
      <c r="AF102" s="37">
        <v>0</v>
      </c>
      <c r="AG102" s="37">
        <v>0</v>
      </c>
      <c r="AH102" s="37">
        <v>0</v>
      </c>
      <c r="AI102" s="37">
        <f>'[1]Дисп ВН_2 этап_2022 год'!M92</f>
        <v>0</v>
      </c>
      <c r="AJ102" s="37"/>
      <c r="AK102" s="36">
        <f t="shared" si="150"/>
        <v>0</v>
      </c>
      <c r="AL102" s="37">
        <v>0</v>
      </c>
      <c r="AM102" s="37">
        <v>0</v>
      </c>
      <c r="AN102" s="37">
        <v>0</v>
      </c>
      <c r="AO102" s="37">
        <v>0</v>
      </c>
      <c r="AP102" s="38">
        <f t="shared" si="151"/>
        <v>0</v>
      </c>
      <c r="AQ102" s="37"/>
      <c r="AR102" s="37">
        <v>0</v>
      </c>
      <c r="AS102" s="37">
        <v>0</v>
      </c>
      <c r="AT102" s="38">
        <f t="shared" si="134"/>
        <v>0</v>
      </c>
      <c r="AU102" s="36">
        <f t="shared" si="135"/>
        <v>0</v>
      </c>
      <c r="AV102" s="36">
        <v>0</v>
      </c>
      <c r="AW102" s="37">
        <v>0</v>
      </c>
      <c r="AX102" s="37">
        <v>0</v>
      </c>
      <c r="AY102" s="37">
        <v>0</v>
      </c>
      <c r="AZ102" s="37">
        <v>0</v>
      </c>
      <c r="BA102" s="37">
        <v>0</v>
      </c>
      <c r="BB102" s="37">
        <v>0</v>
      </c>
      <c r="BC102" s="40">
        <f t="shared" si="152"/>
        <v>0</v>
      </c>
      <c r="BD102" s="37">
        <v>0</v>
      </c>
      <c r="BE102" s="37">
        <v>0</v>
      </c>
      <c r="BF102" s="41">
        <f t="shared" si="153"/>
        <v>0</v>
      </c>
      <c r="BG102" s="37">
        <v>0</v>
      </c>
      <c r="BH102" s="37">
        <v>0</v>
      </c>
      <c r="BI102" s="37">
        <v>0</v>
      </c>
      <c r="BJ102" s="37">
        <v>0</v>
      </c>
      <c r="BK102" s="41">
        <f t="shared" si="154"/>
        <v>0</v>
      </c>
      <c r="BL102" s="37">
        <v>0</v>
      </c>
      <c r="BM102" s="37">
        <v>0</v>
      </c>
      <c r="BN102" s="37">
        <v>0</v>
      </c>
      <c r="BO102" s="41">
        <f t="shared" si="155"/>
        <v>0</v>
      </c>
      <c r="BP102" s="37">
        <f>'[2]Эндоскопия_расчет (V+расх)'!D90</f>
        <v>0</v>
      </c>
      <c r="BQ102" s="37">
        <f>'[2]Эндоскопия_расчет (V+расх)'!C90-BP102</f>
        <v>0</v>
      </c>
      <c r="BR102" s="37"/>
      <c r="BS102" s="37"/>
      <c r="BT102" s="37">
        <v>3403</v>
      </c>
      <c r="BU102" s="37"/>
      <c r="BV102" s="37"/>
      <c r="BW102" s="37"/>
      <c r="BX102" s="35">
        <f t="shared" si="156"/>
        <v>0</v>
      </c>
      <c r="BY102" s="38">
        <f t="shared" si="143"/>
        <v>0</v>
      </c>
      <c r="BZ102" s="37">
        <v>0</v>
      </c>
      <c r="CA102" s="37">
        <v>0</v>
      </c>
      <c r="CB102" s="37">
        <v>0</v>
      </c>
      <c r="CC102" s="37">
        <v>0</v>
      </c>
      <c r="CD102" s="42">
        <v>0</v>
      </c>
      <c r="CE102" s="37"/>
      <c r="CF102" s="37">
        <v>0</v>
      </c>
      <c r="CG102" s="37">
        <v>0</v>
      </c>
      <c r="CH102" s="37">
        <v>0</v>
      </c>
      <c r="CI102" s="37">
        <v>0</v>
      </c>
      <c r="CJ102" s="37">
        <v>0</v>
      </c>
      <c r="CK102" s="37">
        <v>0</v>
      </c>
      <c r="CL102" s="37">
        <v>0</v>
      </c>
      <c r="CM102" s="37">
        <v>0</v>
      </c>
      <c r="CN102" s="37">
        <v>0</v>
      </c>
      <c r="CO102" s="37">
        <v>0</v>
      </c>
      <c r="CP102" s="37">
        <v>0</v>
      </c>
      <c r="CQ102" s="37">
        <v>0</v>
      </c>
      <c r="CR102" s="37">
        <v>0</v>
      </c>
      <c r="CS102" s="37">
        <v>0</v>
      </c>
      <c r="CT102" s="37">
        <v>0</v>
      </c>
      <c r="CU102" s="37"/>
      <c r="CV102" s="37">
        <v>0</v>
      </c>
      <c r="CW102" s="37">
        <v>0</v>
      </c>
      <c r="CX102" s="37">
        <v>0</v>
      </c>
      <c r="CY102" s="37">
        <v>0</v>
      </c>
      <c r="CZ102" s="37">
        <v>0</v>
      </c>
      <c r="DA102" s="37">
        <v>0</v>
      </c>
      <c r="DB102" s="37">
        <v>0</v>
      </c>
      <c r="DC102" s="37">
        <v>0</v>
      </c>
      <c r="DD102" s="37">
        <v>0</v>
      </c>
      <c r="DE102" s="37">
        <v>0</v>
      </c>
      <c r="DF102" s="37">
        <v>0</v>
      </c>
      <c r="DG102" s="37">
        <v>0</v>
      </c>
      <c r="DH102" s="37">
        <v>0</v>
      </c>
      <c r="DI102" s="37">
        <v>0</v>
      </c>
      <c r="DJ102" s="37">
        <v>0</v>
      </c>
      <c r="DK102" s="37">
        <v>0</v>
      </c>
      <c r="DL102" s="37">
        <v>0</v>
      </c>
      <c r="DM102" s="37">
        <v>0</v>
      </c>
      <c r="DN102" s="37"/>
      <c r="DO102" s="37">
        <v>0</v>
      </c>
      <c r="DP102" s="37"/>
      <c r="DQ102" s="43">
        <f t="shared" si="136"/>
        <v>0</v>
      </c>
      <c r="DR102" s="43">
        <f>'[3]ВМП УФ'!D102</f>
        <v>0</v>
      </c>
      <c r="DS102" s="43">
        <f t="shared" si="137"/>
        <v>0</v>
      </c>
      <c r="DT102" s="37"/>
      <c r="DU102" s="35">
        <f t="shared" si="138"/>
        <v>0</v>
      </c>
      <c r="DV102" s="38">
        <f t="shared" si="139"/>
        <v>0</v>
      </c>
      <c r="DW102" s="36">
        <v>0</v>
      </c>
      <c r="DX102" s="37">
        <v>0</v>
      </c>
      <c r="DY102" s="37">
        <v>0</v>
      </c>
      <c r="DZ102" s="37">
        <v>0</v>
      </c>
      <c r="EA102" s="36">
        <v>0</v>
      </c>
      <c r="EB102" s="37"/>
      <c r="EC102" s="37">
        <v>0</v>
      </c>
      <c r="ED102" s="37">
        <v>0</v>
      </c>
      <c r="EE102" s="37">
        <v>0</v>
      </c>
      <c r="EF102" s="37">
        <v>0</v>
      </c>
      <c r="EG102" s="37">
        <v>0</v>
      </c>
      <c r="EH102" s="37">
        <v>0</v>
      </c>
      <c r="EI102" s="37">
        <v>0</v>
      </c>
      <c r="EJ102" s="37">
        <v>0</v>
      </c>
      <c r="EK102" s="37">
        <v>0</v>
      </c>
      <c r="EL102" s="36">
        <v>0</v>
      </c>
      <c r="EM102" s="37">
        <v>0</v>
      </c>
      <c r="EN102" s="36">
        <v>0</v>
      </c>
      <c r="EO102" s="37">
        <v>0</v>
      </c>
      <c r="EP102" s="37">
        <v>0</v>
      </c>
      <c r="EQ102" s="37">
        <v>0</v>
      </c>
      <c r="ER102" s="37">
        <v>0</v>
      </c>
      <c r="ES102" s="37">
        <v>0</v>
      </c>
      <c r="ET102" s="37">
        <v>0</v>
      </c>
      <c r="EU102" s="37">
        <v>0</v>
      </c>
      <c r="EV102" s="37">
        <v>0</v>
      </c>
      <c r="EW102" s="37">
        <v>0</v>
      </c>
      <c r="EX102" s="37">
        <v>0</v>
      </c>
      <c r="EY102" s="37">
        <v>0</v>
      </c>
      <c r="EZ102" s="37">
        <v>0</v>
      </c>
      <c r="FA102" s="37">
        <v>0</v>
      </c>
      <c r="FB102" s="37">
        <v>0</v>
      </c>
      <c r="FC102" s="37">
        <v>0</v>
      </c>
      <c r="FD102" s="37">
        <v>0</v>
      </c>
      <c r="FE102" s="37">
        <v>0</v>
      </c>
      <c r="FF102" s="44">
        <f t="shared" si="140"/>
        <v>0</v>
      </c>
      <c r="FG102" s="37">
        <v>0</v>
      </c>
      <c r="FH102" s="37">
        <v>0</v>
      </c>
      <c r="FI102" s="37">
        <v>0</v>
      </c>
      <c r="FJ102" s="35">
        <f t="shared" si="141"/>
        <v>0</v>
      </c>
      <c r="FK102" s="37"/>
      <c r="FL102" s="37"/>
      <c r="FM102" s="45"/>
    </row>
    <row r="103" spans="1:169" x14ac:dyDescent="0.35">
      <c r="A103" s="32">
        <f t="shared" si="144"/>
        <v>80</v>
      </c>
      <c r="B103" s="62" t="s">
        <v>304</v>
      </c>
      <c r="C103" s="60"/>
      <c r="D103" s="35">
        <f t="shared" si="130"/>
        <v>0</v>
      </c>
      <c r="E103" s="36">
        <f t="shared" si="146"/>
        <v>0</v>
      </c>
      <c r="F103" s="37">
        <f t="shared" si="145"/>
        <v>0</v>
      </c>
      <c r="G103" s="37">
        <f t="shared" si="145"/>
        <v>0</v>
      </c>
      <c r="H103" s="37">
        <f t="shared" si="145"/>
        <v>0</v>
      </c>
      <c r="I103" s="37">
        <f t="shared" si="145"/>
        <v>0</v>
      </c>
      <c r="J103" s="36">
        <f t="shared" si="148"/>
        <v>0</v>
      </c>
      <c r="K103" s="37">
        <v>0</v>
      </c>
      <c r="L103" s="37">
        <v>0</v>
      </c>
      <c r="M103" s="37">
        <v>0</v>
      </c>
      <c r="N103" s="37">
        <v>0</v>
      </c>
      <c r="O103" s="36">
        <f t="shared" si="149"/>
        <v>0</v>
      </c>
      <c r="P103" s="37">
        <v>0</v>
      </c>
      <c r="Q103" s="37">
        <v>0</v>
      </c>
      <c r="R103" s="37">
        <v>0</v>
      </c>
      <c r="S103" s="37"/>
      <c r="T103" s="37"/>
      <c r="U103" s="37">
        <f>[4]Итого!U97</f>
        <v>0</v>
      </c>
      <c r="V103" s="37"/>
      <c r="W103" s="36">
        <f t="shared" si="131"/>
        <v>0</v>
      </c>
      <c r="X103" s="37">
        <v>0</v>
      </c>
      <c r="Y103" s="37">
        <v>0</v>
      </c>
      <c r="Z103" s="37">
        <v>0</v>
      </c>
      <c r="AA103" s="36">
        <f t="shared" si="132"/>
        <v>0</v>
      </c>
      <c r="AB103" s="37">
        <v>0</v>
      </c>
      <c r="AC103" s="37">
        <v>0</v>
      </c>
      <c r="AD103" s="36">
        <f t="shared" si="133"/>
        <v>0</v>
      </c>
      <c r="AE103" s="37">
        <v>0</v>
      </c>
      <c r="AF103" s="37">
        <v>0</v>
      </c>
      <c r="AG103" s="37">
        <v>0</v>
      </c>
      <c r="AH103" s="37">
        <v>0</v>
      </c>
      <c r="AI103" s="37">
        <f>'[1]Дисп ВН_2 этап_2022 год'!M93</f>
        <v>0</v>
      </c>
      <c r="AJ103" s="37"/>
      <c r="AK103" s="36">
        <f t="shared" si="150"/>
        <v>0</v>
      </c>
      <c r="AL103" s="37">
        <v>0</v>
      </c>
      <c r="AM103" s="37">
        <v>0</v>
      </c>
      <c r="AN103" s="37">
        <v>0</v>
      </c>
      <c r="AO103" s="37">
        <v>0</v>
      </c>
      <c r="AP103" s="38">
        <f t="shared" si="151"/>
        <v>0</v>
      </c>
      <c r="AQ103" s="37"/>
      <c r="AR103" s="37">
        <v>0</v>
      </c>
      <c r="AS103" s="37">
        <v>0</v>
      </c>
      <c r="AT103" s="38">
        <f t="shared" si="134"/>
        <v>0</v>
      </c>
      <c r="AU103" s="36">
        <f t="shared" si="135"/>
        <v>0</v>
      </c>
      <c r="AV103" s="36">
        <v>0</v>
      </c>
      <c r="AW103" s="37">
        <v>0</v>
      </c>
      <c r="AX103" s="37">
        <v>0</v>
      </c>
      <c r="AY103" s="37">
        <v>0</v>
      </c>
      <c r="AZ103" s="37">
        <v>0</v>
      </c>
      <c r="BA103" s="37">
        <v>0</v>
      </c>
      <c r="BB103" s="37">
        <v>0</v>
      </c>
      <c r="BC103" s="40">
        <f t="shared" si="152"/>
        <v>0</v>
      </c>
      <c r="BD103" s="37">
        <v>0</v>
      </c>
      <c r="BE103" s="37">
        <v>0</v>
      </c>
      <c r="BF103" s="41">
        <f t="shared" si="153"/>
        <v>0</v>
      </c>
      <c r="BG103" s="37">
        <v>0</v>
      </c>
      <c r="BH103" s="37">
        <v>0</v>
      </c>
      <c r="BI103" s="37">
        <v>0</v>
      </c>
      <c r="BJ103" s="37">
        <v>0</v>
      </c>
      <c r="BK103" s="41">
        <f t="shared" si="154"/>
        <v>0</v>
      </c>
      <c r="BL103" s="37">
        <v>0</v>
      </c>
      <c r="BM103" s="37">
        <v>0</v>
      </c>
      <c r="BN103" s="37">
        <v>0</v>
      </c>
      <c r="BO103" s="41">
        <f t="shared" si="155"/>
        <v>0</v>
      </c>
      <c r="BP103" s="37">
        <f>'[2]Эндоскопия_расчет (V+расх)'!D91</f>
        <v>0</v>
      </c>
      <c r="BQ103" s="37">
        <f>'[2]Эндоскопия_расчет (V+расх)'!C91-BP103</f>
        <v>0</v>
      </c>
      <c r="BR103" s="37"/>
      <c r="BS103" s="37"/>
      <c r="BT103" s="37">
        <v>0</v>
      </c>
      <c r="BU103" s="37"/>
      <c r="BV103" s="37"/>
      <c r="BW103" s="37"/>
      <c r="BX103" s="35">
        <f t="shared" si="156"/>
        <v>0</v>
      </c>
      <c r="BY103" s="38">
        <f t="shared" si="143"/>
        <v>0</v>
      </c>
      <c r="BZ103" s="37">
        <v>0</v>
      </c>
      <c r="CA103" s="37">
        <v>0</v>
      </c>
      <c r="CB103" s="37">
        <v>0</v>
      </c>
      <c r="CC103" s="37">
        <v>0</v>
      </c>
      <c r="CD103" s="42">
        <v>0</v>
      </c>
      <c r="CE103" s="37"/>
      <c r="CF103" s="37">
        <v>0</v>
      </c>
      <c r="CG103" s="37">
        <v>0</v>
      </c>
      <c r="CH103" s="37">
        <v>0</v>
      </c>
      <c r="CI103" s="37">
        <v>0</v>
      </c>
      <c r="CJ103" s="37">
        <v>0</v>
      </c>
      <c r="CK103" s="37">
        <v>0</v>
      </c>
      <c r="CL103" s="37">
        <v>0</v>
      </c>
      <c r="CM103" s="37">
        <v>0</v>
      </c>
      <c r="CN103" s="37">
        <v>0</v>
      </c>
      <c r="CO103" s="37">
        <v>0</v>
      </c>
      <c r="CP103" s="37">
        <v>0</v>
      </c>
      <c r="CQ103" s="37">
        <v>0</v>
      </c>
      <c r="CR103" s="37">
        <v>0</v>
      </c>
      <c r="CS103" s="37">
        <v>0</v>
      </c>
      <c r="CT103" s="37">
        <v>0</v>
      </c>
      <c r="CU103" s="37"/>
      <c r="CV103" s="37">
        <v>0</v>
      </c>
      <c r="CW103" s="37">
        <v>0</v>
      </c>
      <c r="CX103" s="37">
        <v>0</v>
      </c>
      <c r="CY103" s="37">
        <v>0</v>
      </c>
      <c r="CZ103" s="37">
        <v>0</v>
      </c>
      <c r="DA103" s="37">
        <v>0</v>
      </c>
      <c r="DB103" s="37">
        <v>0</v>
      </c>
      <c r="DC103" s="37">
        <v>0</v>
      </c>
      <c r="DD103" s="37">
        <v>0</v>
      </c>
      <c r="DE103" s="37">
        <v>0</v>
      </c>
      <c r="DF103" s="37">
        <v>0</v>
      </c>
      <c r="DG103" s="37">
        <v>0</v>
      </c>
      <c r="DH103" s="37">
        <v>0</v>
      </c>
      <c r="DI103" s="37">
        <v>0</v>
      </c>
      <c r="DJ103" s="37">
        <v>0</v>
      </c>
      <c r="DK103" s="37">
        <v>0</v>
      </c>
      <c r="DL103" s="37">
        <v>0</v>
      </c>
      <c r="DM103" s="37">
        <v>0</v>
      </c>
      <c r="DN103" s="37"/>
      <c r="DO103" s="37">
        <v>0</v>
      </c>
      <c r="DP103" s="37"/>
      <c r="DQ103" s="43">
        <f t="shared" si="136"/>
        <v>0</v>
      </c>
      <c r="DR103" s="43">
        <f>'[3]ВМП УФ'!D103</f>
        <v>0</v>
      </c>
      <c r="DS103" s="43">
        <f t="shared" si="137"/>
        <v>0</v>
      </c>
      <c r="DT103" s="37"/>
      <c r="DU103" s="35">
        <f t="shared" si="138"/>
        <v>0</v>
      </c>
      <c r="DV103" s="38">
        <f t="shared" si="139"/>
        <v>0</v>
      </c>
      <c r="DW103" s="36">
        <v>0</v>
      </c>
      <c r="DX103" s="37">
        <v>0</v>
      </c>
      <c r="DY103" s="37">
        <v>0</v>
      </c>
      <c r="DZ103" s="37">
        <v>0</v>
      </c>
      <c r="EA103" s="36">
        <v>0</v>
      </c>
      <c r="EB103" s="37"/>
      <c r="EC103" s="37">
        <v>0</v>
      </c>
      <c r="ED103" s="37">
        <v>0</v>
      </c>
      <c r="EE103" s="37">
        <v>0</v>
      </c>
      <c r="EF103" s="37">
        <v>0</v>
      </c>
      <c r="EG103" s="37">
        <v>0</v>
      </c>
      <c r="EH103" s="37">
        <v>0</v>
      </c>
      <c r="EI103" s="37">
        <v>0</v>
      </c>
      <c r="EJ103" s="37">
        <v>0</v>
      </c>
      <c r="EK103" s="37">
        <v>0</v>
      </c>
      <c r="EL103" s="36">
        <v>0</v>
      </c>
      <c r="EM103" s="37">
        <v>0</v>
      </c>
      <c r="EN103" s="36">
        <v>0</v>
      </c>
      <c r="EO103" s="37">
        <v>0</v>
      </c>
      <c r="EP103" s="37">
        <v>0</v>
      </c>
      <c r="EQ103" s="37">
        <v>0</v>
      </c>
      <c r="ER103" s="37">
        <v>0</v>
      </c>
      <c r="ES103" s="37">
        <v>0</v>
      </c>
      <c r="ET103" s="37">
        <v>0</v>
      </c>
      <c r="EU103" s="37">
        <v>0</v>
      </c>
      <c r="EV103" s="37">
        <v>0</v>
      </c>
      <c r="EW103" s="37">
        <v>0</v>
      </c>
      <c r="EX103" s="37">
        <v>0</v>
      </c>
      <c r="EY103" s="37">
        <v>0</v>
      </c>
      <c r="EZ103" s="37">
        <v>0</v>
      </c>
      <c r="FA103" s="37">
        <v>0</v>
      </c>
      <c r="FB103" s="37">
        <v>0</v>
      </c>
      <c r="FC103" s="37">
        <v>0</v>
      </c>
      <c r="FD103" s="37">
        <v>0</v>
      </c>
      <c r="FE103" s="37">
        <v>0</v>
      </c>
      <c r="FF103" s="44">
        <f t="shared" si="140"/>
        <v>0</v>
      </c>
      <c r="FG103" s="37">
        <v>0</v>
      </c>
      <c r="FH103" s="37">
        <v>0</v>
      </c>
      <c r="FI103" s="37">
        <v>0</v>
      </c>
      <c r="FJ103" s="35">
        <f t="shared" si="141"/>
        <v>0</v>
      </c>
      <c r="FK103" s="37"/>
      <c r="FL103" s="37"/>
      <c r="FM103" s="45"/>
    </row>
    <row r="104" spans="1:169" x14ac:dyDescent="0.35">
      <c r="A104" s="32">
        <f t="shared" si="144"/>
        <v>81</v>
      </c>
      <c r="B104" s="62" t="s">
        <v>305</v>
      </c>
      <c r="C104" s="60"/>
      <c r="D104" s="35">
        <f t="shared" si="130"/>
        <v>0</v>
      </c>
      <c r="E104" s="36">
        <f t="shared" si="146"/>
        <v>0</v>
      </c>
      <c r="F104" s="37">
        <f t="shared" si="145"/>
        <v>0</v>
      </c>
      <c r="G104" s="37">
        <f t="shared" si="145"/>
        <v>0</v>
      </c>
      <c r="H104" s="37">
        <f t="shared" si="145"/>
        <v>0</v>
      </c>
      <c r="I104" s="37">
        <f t="shared" si="145"/>
        <v>0</v>
      </c>
      <c r="J104" s="36">
        <f t="shared" si="148"/>
        <v>0</v>
      </c>
      <c r="K104" s="37">
        <v>0</v>
      </c>
      <c r="L104" s="37">
        <v>0</v>
      </c>
      <c r="M104" s="37">
        <v>0</v>
      </c>
      <c r="N104" s="37">
        <v>0</v>
      </c>
      <c r="O104" s="36">
        <f t="shared" si="149"/>
        <v>0</v>
      </c>
      <c r="P104" s="37">
        <v>0</v>
      </c>
      <c r="Q104" s="37">
        <v>0</v>
      </c>
      <c r="R104" s="37">
        <v>0</v>
      </c>
      <c r="S104" s="37"/>
      <c r="T104" s="37"/>
      <c r="U104" s="37">
        <f>[4]Итого!U98</f>
        <v>0</v>
      </c>
      <c r="V104" s="37"/>
      <c r="W104" s="36">
        <f t="shared" si="131"/>
        <v>0</v>
      </c>
      <c r="X104" s="37">
        <v>0</v>
      </c>
      <c r="Y104" s="37">
        <v>0</v>
      </c>
      <c r="Z104" s="37">
        <v>0</v>
      </c>
      <c r="AA104" s="36">
        <f t="shared" si="132"/>
        <v>0</v>
      </c>
      <c r="AB104" s="37">
        <v>0</v>
      </c>
      <c r="AC104" s="37">
        <v>0</v>
      </c>
      <c r="AD104" s="36">
        <f t="shared" si="133"/>
        <v>0</v>
      </c>
      <c r="AE104" s="37">
        <v>0</v>
      </c>
      <c r="AF104" s="37">
        <v>0</v>
      </c>
      <c r="AG104" s="37">
        <v>0</v>
      </c>
      <c r="AH104" s="37">
        <v>0</v>
      </c>
      <c r="AI104" s="37">
        <f>'[1]Дисп ВН_2 этап_2022 год'!M94</f>
        <v>0</v>
      </c>
      <c r="AJ104" s="37"/>
      <c r="AK104" s="36">
        <f t="shared" si="150"/>
        <v>0</v>
      </c>
      <c r="AL104" s="37">
        <v>0</v>
      </c>
      <c r="AM104" s="37">
        <v>0</v>
      </c>
      <c r="AN104" s="37">
        <v>0</v>
      </c>
      <c r="AO104" s="37">
        <v>0</v>
      </c>
      <c r="AP104" s="38">
        <f t="shared" si="151"/>
        <v>0</v>
      </c>
      <c r="AQ104" s="37"/>
      <c r="AR104" s="37">
        <v>0</v>
      </c>
      <c r="AS104" s="37">
        <v>0</v>
      </c>
      <c r="AT104" s="38">
        <f t="shared" si="134"/>
        <v>0</v>
      </c>
      <c r="AU104" s="36">
        <f t="shared" si="135"/>
        <v>0</v>
      </c>
      <c r="AV104" s="36">
        <v>0</v>
      </c>
      <c r="AW104" s="37">
        <v>0</v>
      </c>
      <c r="AX104" s="37">
        <v>0</v>
      </c>
      <c r="AY104" s="37">
        <v>0</v>
      </c>
      <c r="AZ104" s="37">
        <v>0</v>
      </c>
      <c r="BA104" s="37">
        <v>0</v>
      </c>
      <c r="BB104" s="37">
        <v>0</v>
      </c>
      <c r="BC104" s="40">
        <f t="shared" si="152"/>
        <v>0</v>
      </c>
      <c r="BD104" s="37">
        <v>0</v>
      </c>
      <c r="BE104" s="37">
        <v>0</v>
      </c>
      <c r="BF104" s="41">
        <f t="shared" si="153"/>
        <v>0</v>
      </c>
      <c r="BG104" s="37">
        <v>0</v>
      </c>
      <c r="BH104" s="37">
        <v>0</v>
      </c>
      <c r="BI104" s="37">
        <v>0</v>
      </c>
      <c r="BJ104" s="37">
        <v>0</v>
      </c>
      <c r="BK104" s="41">
        <f t="shared" si="154"/>
        <v>0</v>
      </c>
      <c r="BL104" s="37">
        <v>0</v>
      </c>
      <c r="BM104" s="37">
        <v>0</v>
      </c>
      <c r="BN104" s="37">
        <v>0</v>
      </c>
      <c r="BO104" s="41">
        <f t="shared" si="155"/>
        <v>0</v>
      </c>
      <c r="BP104" s="37">
        <f>'[2]Эндоскопия_расчет (V+расх)'!D92</f>
        <v>0</v>
      </c>
      <c r="BQ104" s="37">
        <f>'[2]Эндоскопия_расчет (V+расх)'!C92-BP104</f>
        <v>0</v>
      </c>
      <c r="BR104" s="37"/>
      <c r="BS104" s="37"/>
      <c r="BT104" s="37">
        <v>0</v>
      </c>
      <c r="BU104" s="37"/>
      <c r="BV104" s="37"/>
      <c r="BW104" s="37"/>
      <c r="BX104" s="35">
        <f t="shared" si="156"/>
        <v>0</v>
      </c>
      <c r="BY104" s="38">
        <f t="shared" si="143"/>
        <v>0</v>
      </c>
      <c r="BZ104" s="37">
        <v>0</v>
      </c>
      <c r="CA104" s="37">
        <v>0</v>
      </c>
      <c r="CB104" s="37">
        <v>0</v>
      </c>
      <c r="CC104" s="37">
        <v>0</v>
      </c>
      <c r="CD104" s="42">
        <v>0</v>
      </c>
      <c r="CE104" s="37"/>
      <c r="CF104" s="37">
        <v>0</v>
      </c>
      <c r="CG104" s="37">
        <v>0</v>
      </c>
      <c r="CH104" s="37">
        <v>0</v>
      </c>
      <c r="CI104" s="37">
        <v>0</v>
      </c>
      <c r="CJ104" s="37">
        <v>0</v>
      </c>
      <c r="CK104" s="37">
        <v>0</v>
      </c>
      <c r="CL104" s="37">
        <v>0</v>
      </c>
      <c r="CM104" s="37">
        <v>0</v>
      </c>
      <c r="CN104" s="37">
        <v>0</v>
      </c>
      <c r="CO104" s="37">
        <v>0</v>
      </c>
      <c r="CP104" s="37">
        <v>0</v>
      </c>
      <c r="CQ104" s="37">
        <v>0</v>
      </c>
      <c r="CR104" s="37">
        <v>0</v>
      </c>
      <c r="CS104" s="37">
        <v>0</v>
      </c>
      <c r="CT104" s="37">
        <v>0</v>
      </c>
      <c r="CU104" s="37"/>
      <c r="CV104" s="37">
        <v>0</v>
      </c>
      <c r="CW104" s="37">
        <v>0</v>
      </c>
      <c r="CX104" s="37">
        <v>0</v>
      </c>
      <c r="CY104" s="37">
        <v>0</v>
      </c>
      <c r="CZ104" s="37">
        <v>0</v>
      </c>
      <c r="DA104" s="37">
        <v>0</v>
      </c>
      <c r="DB104" s="37">
        <v>0</v>
      </c>
      <c r="DC104" s="37">
        <v>0</v>
      </c>
      <c r="DD104" s="37">
        <v>0</v>
      </c>
      <c r="DE104" s="37">
        <v>0</v>
      </c>
      <c r="DF104" s="37">
        <v>0</v>
      </c>
      <c r="DG104" s="37">
        <v>0</v>
      </c>
      <c r="DH104" s="37">
        <v>0</v>
      </c>
      <c r="DI104" s="37">
        <v>0</v>
      </c>
      <c r="DJ104" s="37">
        <v>0</v>
      </c>
      <c r="DK104" s="37">
        <v>0</v>
      </c>
      <c r="DL104" s="37">
        <v>0</v>
      </c>
      <c r="DM104" s="37">
        <v>0</v>
      </c>
      <c r="DN104" s="37"/>
      <c r="DO104" s="37">
        <v>0</v>
      </c>
      <c r="DP104" s="37"/>
      <c r="DQ104" s="43">
        <f t="shared" si="136"/>
        <v>0</v>
      </c>
      <c r="DR104" s="43">
        <f>'[3]ВМП УФ'!D104</f>
        <v>0</v>
      </c>
      <c r="DS104" s="43">
        <f t="shared" si="137"/>
        <v>0</v>
      </c>
      <c r="DT104" s="37"/>
      <c r="DU104" s="35">
        <f t="shared" si="138"/>
        <v>0</v>
      </c>
      <c r="DV104" s="38">
        <f t="shared" si="139"/>
        <v>0</v>
      </c>
      <c r="DW104" s="36">
        <v>0</v>
      </c>
      <c r="DX104" s="37">
        <v>0</v>
      </c>
      <c r="DY104" s="37">
        <v>0</v>
      </c>
      <c r="DZ104" s="37">
        <v>0</v>
      </c>
      <c r="EA104" s="36">
        <v>0</v>
      </c>
      <c r="EB104" s="37"/>
      <c r="EC104" s="37">
        <v>0</v>
      </c>
      <c r="ED104" s="37">
        <v>0</v>
      </c>
      <c r="EE104" s="37">
        <v>0</v>
      </c>
      <c r="EF104" s="37">
        <v>0</v>
      </c>
      <c r="EG104" s="37">
        <v>0</v>
      </c>
      <c r="EH104" s="37">
        <v>0</v>
      </c>
      <c r="EI104" s="37">
        <v>0</v>
      </c>
      <c r="EJ104" s="37">
        <v>0</v>
      </c>
      <c r="EK104" s="37">
        <v>0</v>
      </c>
      <c r="EL104" s="36">
        <v>0</v>
      </c>
      <c r="EM104" s="37">
        <v>0</v>
      </c>
      <c r="EN104" s="36">
        <v>0</v>
      </c>
      <c r="EO104" s="37">
        <v>0</v>
      </c>
      <c r="EP104" s="37">
        <v>0</v>
      </c>
      <c r="EQ104" s="37">
        <v>0</v>
      </c>
      <c r="ER104" s="37">
        <v>0</v>
      </c>
      <c r="ES104" s="37">
        <v>0</v>
      </c>
      <c r="ET104" s="37">
        <v>0</v>
      </c>
      <c r="EU104" s="37">
        <v>0</v>
      </c>
      <c r="EV104" s="37">
        <v>0</v>
      </c>
      <c r="EW104" s="37">
        <v>0</v>
      </c>
      <c r="EX104" s="37">
        <v>0</v>
      </c>
      <c r="EY104" s="37">
        <v>0</v>
      </c>
      <c r="EZ104" s="37">
        <v>0</v>
      </c>
      <c r="FA104" s="37">
        <v>0</v>
      </c>
      <c r="FB104" s="37">
        <v>0</v>
      </c>
      <c r="FC104" s="37">
        <v>0</v>
      </c>
      <c r="FD104" s="37">
        <v>0</v>
      </c>
      <c r="FE104" s="37">
        <v>0</v>
      </c>
      <c r="FF104" s="44">
        <f t="shared" si="140"/>
        <v>0</v>
      </c>
      <c r="FG104" s="37">
        <v>0</v>
      </c>
      <c r="FH104" s="37">
        <v>0</v>
      </c>
      <c r="FI104" s="37">
        <v>0</v>
      </c>
      <c r="FJ104" s="35">
        <f t="shared" si="141"/>
        <v>0</v>
      </c>
      <c r="FK104" s="37"/>
      <c r="FL104" s="37"/>
      <c r="FM104" s="45"/>
    </row>
    <row r="105" spans="1:169" x14ac:dyDescent="0.35">
      <c r="A105" s="32">
        <f t="shared" si="144"/>
        <v>82</v>
      </c>
      <c r="B105" s="62" t="s">
        <v>306</v>
      </c>
      <c r="C105" s="60"/>
      <c r="D105" s="35">
        <f t="shared" si="130"/>
        <v>1265</v>
      </c>
      <c r="E105" s="36">
        <f t="shared" si="146"/>
        <v>600</v>
      </c>
      <c r="F105" s="37">
        <f t="shared" si="145"/>
        <v>200</v>
      </c>
      <c r="G105" s="37">
        <f t="shared" si="145"/>
        <v>0</v>
      </c>
      <c r="H105" s="37">
        <f t="shared" si="145"/>
        <v>400</v>
      </c>
      <c r="I105" s="37">
        <f t="shared" si="145"/>
        <v>0</v>
      </c>
      <c r="J105" s="36">
        <f t="shared" si="148"/>
        <v>361</v>
      </c>
      <c r="K105" s="37">
        <v>106</v>
      </c>
      <c r="L105" s="37">
        <v>0</v>
      </c>
      <c r="M105" s="37">
        <v>255</v>
      </c>
      <c r="N105" s="37">
        <v>0</v>
      </c>
      <c r="O105" s="36">
        <f t="shared" si="149"/>
        <v>239</v>
      </c>
      <c r="P105" s="37">
        <v>94</v>
      </c>
      <c r="Q105" s="37">
        <v>0</v>
      </c>
      <c r="R105" s="37">
        <v>145</v>
      </c>
      <c r="S105" s="37"/>
      <c r="T105" s="37"/>
      <c r="U105" s="37">
        <f>[4]Итого!U99</f>
        <v>0</v>
      </c>
      <c r="V105" s="37"/>
      <c r="W105" s="36">
        <f t="shared" si="131"/>
        <v>0</v>
      </c>
      <c r="X105" s="37">
        <v>0</v>
      </c>
      <c r="Y105" s="37">
        <v>0</v>
      </c>
      <c r="Z105" s="37">
        <v>0</v>
      </c>
      <c r="AA105" s="36">
        <f t="shared" si="132"/>
        <v>0</v>
      </c>
      <c r="AB105" s="37">
        <v>0</v>
      </c>
      <c r="AC105" s="37">
        <v>0</v>
      </c>
      <c r="AD105" s="36">
        <f t="shared" si="133"/>
        <v>0</v>
      </c>
      <c r="AE105" s="37">
        <v>0</v>
      </c>
      <c r="AF105" s="37">
        <v>0</v>
      </c>
      <c r="AG105" s="37">
        <v>0</v>
      </c>
      <c r="AH105" s="37">
        <v>0</v>
      </c>
      <c r="AI105" s="37">
        <f>'[1]Дисп ВН_2 этап_2022 год'!M95</f>
        <v>0</v>
      </c>
      <c r="AJ105" s="37"/>
      <c r="AK105" s="36">
        <f t="shared" si="150"/>
        <v>0</v>
      </c>
      <c r="AL105" s="37">
        <v>0</v>
      </c>
      <c r="AM105" s="37">
        <v>0</v>
      </c>
      <c r="AN105" s="37">
        <v>665</v>
      </c>
      <c r="AO105" s="37">
        <v>0</v>
      </c>
      <c r="AP105" s="38">
        <f t="shared" si="151"/>
        <v>0</v>
      </c>
      <c r="AQ105" s="37"/>
      <c r="AR105" s="37">
        <v>0</v>
      </c>
      <c r="AS105" s="37">
        <v>0</v>
      </c>
      <c r="AT105" s="38">
        <f t="shared" si="134"/>
        <v>4675</v>
      </c>
      <c r="AU105" s="36">
        <f t="shared" si="135"/>
        <v>3113</v>
      </c>
      <c r="AV105" s="36">
        <v>0</v>
      </c>
      <c r="AW105" s="37">
        <v>1656</v>
      </c>
      <c r="AX105" s="37">
        <v>0</v>
      </c>
      <c r="AY105" s="37">
        <v>1457</v>
      </c>
      <c r="AZ105" s="37">
        <v>0</v>
      </c>
      <c r="BA105" s="37">
        <v>0</v>
      </c>
      <c r="BB105" s="37">
        <v>1562</v>
      </c>
      <c r="BC105" s="40">
        <f t="shared" si="152"/>
        <v>0</v>
      </c>
      <c r="BD105" s="37">
        <v>0</v>
      </c>
      <c r="BE105" s="37">
        <v>0</v>
      </c>
      <c r="BF105" s="41">
        <f t="shared" si="153"/>
        <v>2412</v>
      </c>
      <c r="BG105" s="37">
        <v>707</v>
      </c>
      <c r="BH105" s="37">
        <v>1705</v>
      </c>
      <c r="BI105" s="37">
        <v>0</v>
      </c>
      <c r="BJ105" s="37">
        <v>0</v>
      </c>
      <c r="BK105" s="41">
        <f t="shared" si="154"/>
        <v>0</v>
      </c>
      <c r="BL105" s="37">
        <v>0</v>
      </c>
      <c r="BM105" s="37">
        <v>0</v>
      </c>
      <c r="BN105" s="37">
        <v>249</v>
      </c>
      <c r="BO105" s="41">
        <f t="shared" si="155"/>
        <v>344</v>
      </c>
      <c r="BP105" s="37">
        <f>'[2]Эндоскопия_расчет (V+расх)'!D93</f>
        <v>247</v>
      </c>
      <c r="BQ105" s="37">
        <f>'[2]Эндоскопия_расчет (V+расх)'!C93-BP105</f>
        <v>97</v>
      </c>
      <c r="BR105" s="37"/>
      <c r="BS105" s="37"/>
      <c r="BT105" s="37">
        <v>0</v>
      </c>
      <c r="BU105" s="37"/>
      <c r="BV105" s="37"/>
      <c r="BW105" s="37"/>
      <c r="BX105" s="35">
        <f t="shared" si="156"/>
        <v>0</v>
      </c>
      <c r="BY105" s="38">
        <f t="shared" si="143"/>
        <v>0</v>
      </c>
      <c r="BZ105" s="37">
        <v>0</v>
      </c>
      <c r="CA105" s="37">
        <v>0</v>
      </c>
      <c r="CB105" s="37">
        <v>0</v>
      </c>
      <c r="CC105" s="37">
        <v>0</v>
      </c>
      <c r="CD105" s="42">
        <v>0</v>
      </c>
      <c r="CE105" s="37"/>
      <c r="CF105" s="37">
        <v>0</v>
      </c>
      <c r="CG105" s="37">
        <v>0</v>
      </c>
      <c r="CH105" s="37">
        <v>0</v>
      </c>
      <c r="CI105" s="37">
        <v>0</v>
      </c>
      <c r="CJ105" s="37">
        <v>0</v>
      </c>
      <c r="CK105" s="37">
        <v>0</v>
      </c>
      <c r="CL105" s="37">
        <v>0</v>
      </c>
      <c r="CM105" s="37">
        <v>0</v>
      </c>
      <c r="CN105" s="37">
        <v>0</v>
      </c>
      <c r="CO105" s="37">
        <v>0</v>
      </c>
      <c r="CP105" s="37">
        <v>0</v>
      </c>
      <c r="CQ105" s="37">
        <v>0</v>
      </c>
      <c r="CR105" s="37">
        <v>0</v>
      </c>
      <c r="CS105" s="37">
        <v>0</v>
      </c>
      <c r="CT105" s="37">
        <v>0</v>
      </c>
      <c r="CU105" s="37"/>
      <c r="CV105" s="37">
        <v>0</v>
      </c>
      <c r="CW105" s="37">
        <v>0</v>
      </c>
      <c r="CX105" s="37">
        <v>0</v>
      </c>
      <c r="CY105" s="37">
        <v>0</v>
      </c>
      <c r="CZ105" s="37">
        <v>0</v>
      </c>
      <c r="DA105" s="37">
        <v>0</v>
      </c>
      <c r="DB105" s="37">
        <v>0</v>
      </c>
      <c r="DC105" s="37">
        <v>0</v>
      </c>
      <c r="DD105" s="37">
        <v>0</v>
      </c>
      <c r="DE105" s="37">
        <v>0</v>
      </c>
      <c r="DF105" s="37">
        <v>0</v>
      </c>
      <c r="DG105" s="37">
        <v>0</v>
      </c>
      <c r="DH105" s="37">
        <v>0</v>
      </c>
      <c r="DI105" s="37">
        <v>0</v>
      </c>
      <c r="DJ105" s="37">
        <v>0</v>
      </c>
      <c r="DK105" s="37">
        <v>0</v>
      </c>
      <c r="DL105" s="37">
        <v>0</v>
      </c>
      <c r="DM105" s="37">
        <v>0</v>
      </c>
      <c r="DN105" s="37"/>
      <c r="DO105" s="37">
        <v>0</v>
      </c>
      <c r="DP105" s="37"/>
      <c r="DQ105" s="43">
        <f t="shared" si="136"/>
        <v>0</v>
      </c>
      <c r="DR105" s="43">
        <f>'[3]ВМП УФ'!D105</f>
        <v>0</v>
      </c>
      <c r="DS105" s="43">
        <f t="shared" si="137"/>
        <v>0</v>
      </c>
      <c r="DT105" s="37"/>
      <c r="DU105" s="35">
        <f t="shared" si="138"/>
        <v>6424</v>
      </c>
      <c r="DV105" s="38">
        <f t="shared" si="139"/>
        <v>747</v>
      </c>
      <c r="DW105" s="36">
        <v>125</v>
      </c>
      <c r="DX105" s="37">
        <v>0</v>
      </c>
      <c r="DY105" s="37">
        <v>0</v>
      </c>
      <c r="DZ105" s="37">
        <v>44</v>
      </c>
      <c r="EA105" s="36">
        <v>0</v>
      </c>
      <c r="EB105" s="37"/>
      <c r="EC105" s="37">
        <v>0</v>
      </c>
      <c r="ED105" s="37">
        <v>0</v>
      </c>
      <c r="EE105" s="37">
        <v>0</v>
      </c>
      <c r="EF105" s="37">
        <v>0</v>
      </c>
      <c r="EG105" s="37">
        <v>0</v>
      </c>
      <c r="EH105" s="37">
        <v>301</v>
      </c>
      <c r="EI105" s="37">
        <v>0</v>
      </c>
      <c r="EJ105" s="37">
        <v>0</v>
      </c>
      <c r="EK105" s="37">
        <v>166</v>
      </c>
      <c r="EL105" s="36">
        <v>0</v>
      </c>
      <c r="EM105" s="37">
        <v>0</v>
      </c>
      <c r="EN105" s="36">
        <v>0</v>
      </c>
      <c r="EO105" s="37">
        <v>0</v>
      </c>
      <c r="EP105" s="37">
        <v>0</v>
      </c>
      <c r="EQ105" s="37">
        <v>0</v>
      </c>
      <c r="ER105" s="37">
        <v>0</v>
      </c>
      <c r="ES105" s="37">
        <v>0</v>
      </c>
      <c r="ET105" s="37">
        <v>0</v>
      </c>
      <c r="EU105" s="37">
        <v>0</v>
      </c>
      <c r="EV105" s="37">
        <v>0</v>
      </c>
      <c r="EW105" s="37">
        <v>0</v>
      </c>
      <c r="EX105" s="37">
        <v>30</v>
      </c>
      <c r="EY105" s="37">
        <v>0</v>
      </c>
      <c r="EZ105" s="37">
        <v>52</v>
      </c>
      <c r="FA105" s="37">
        <v>29</v>
      </c>
      <c r="FB105" s="37">
        <v>0</v>
      </c>
      <c r="FC105" s="37">
        <v>0</v>
      </c>
      <c r="FD105" s="37">
        <v>0</v>
      </c>
      <c r="FE105" s="37">
        <v>0</v>
      </c>
      <c r="FF105" s="44">
        <f t="shared" si="140"/>
        <v>0</v>
      </c>
      <c r="FG105" s="37">
        <v>0</v>
      </c>
      <c r="FH105" s="37">
        <v>0</v>
      </c>
      <c r="FI105" s="37">
        <v>0</v>
      </c>
      <c r="FJ105" s="35">
        <f t="shared" si="141"/>
        <v>747</v>
      </c>
      <c r="FK105" s="37"/>
      <c r="FL105" s="37"/>
      <c r="FM105" s="45"/>
    </row>
    <row r="106" spans="1:169" x14ac:dyDescent="0.35">
      <c r="A106" s="47"/>
      <c r="B106" s="48" t="s">
        <v>307</v>
      </c>
      <c r="C106" s="54"/>
      <c r="D106" s="50">
        <f t="shared" ref="D106:BO106" si="157">SUM(D69:D105)</f>
        <v>105542</v>
      </c>
      <c r="E106" s="50">
        <f t="shared" si="157"/>
        <v>84095</v>
      </c>
      <c r="F106" s="50">
        <f t="shared" si="157"/>
        <v>36415</v>
      </c>
      <c r="G106" s="50">
        <f t="shared" si="157"/>
        <v>8300</v>
      </c>
      <c r="H106" s="50">
        <f t="shared" si="157"/>
        <v>39380</v>
      </c>
      <c r="I106" s="50">
        <f t="shared" si="157"/>
        <v>0</v>
      </c>
      <c r="J106" s="50">
        <f t="shared" si="157"/>
        <v>45508</v>
      </c>
      <c r="K106" s="50">
        <f t="shared" si="157"/>
        <v>19336</v>
      </c>
      <c r="L106" s="50">
        <f t="shared" si="157"/>
        <v>1084</v>
      </c>
      <c r="M106" s="50">
        <f>SUM(M69:M105)</f>
        <v>25088</v>
      </c>
      <c r="N106" s="50">
        <f t="shared" ref="N106" si="158">SUM(N69:N105)</f>
        <v>0</v>
      </c>
      <c r="O106" s="50">
        <f t="shared" si="157"/>
        <v>38587</v>
      </c>
      <c r="P106" s="50">
        <f t="shared" si="157"/>
        <v>17079</v>
      </c>
      <c r="Q106" s="50">
        <f t="shared" si="157"/>
        <v>7216</v>
      </c>
      <c r="R106" s="50">
        <f t="shared" si="157"/>
        <v>14292</v>
      </c>
      <c r="S106" s="50">
        <f t="shared" si="157"/>
        <v>0</v>
      </c>
      <c r="T106" s="50">
        <f t="shared" si="157"/>
        <v>0</v>
      </c>
      <c r="U106" s="50">
        <f t="shared" si="157"/>
        <v>0</v>
      </c>
      <c r="V106" s="50">
        <f t="shared" si="157"/>
        <v>19040</v>
      </c>
      <c r="W106" s="50">
        <f t="shared" si="157"/>
        <v>4596</v>
      </c>
      <c r="X106" s="50">
        <f t="shared" si="157"/>
        <v>3328</v>
      </c>
      <c r="Y106" s="50">
        <f t="shared" si="157"/>
        <v>466</v>
      </c>
      <c r="Z106" s="50">
        <f t="shared" si="157"/>
        <v>802</v>
      </c>
      <c r="AA106" s="50">
        <f t="shared" si="157"/>
        <v>1602</v>
      </c>
      <c r="AB106" s="50">
        <f t="shared" si="157"/>
        <v>1602</v>
      </c>
      <c r="AC106" s="50">
        <f t="shared" si="157"/>
        <v>0</v>
      </c>
      <c r="AD106" s="50">
        <f t="shared" si="157"/>
        <v>6822</v>
      </c>
      <c r="AE106" s="50">
        <f t="shared" si="157"/>
        <v>6822</v>
      </c>
      <c r="AF106" s="50">
        <f t="shared" si="157"/>
        <v>1216</v>
      </c>
      <c r="AG106" s="50">
        <f t="shared" si="157"/>
        <v>0</v>
      </c>
      <c r="AH106" s="50">
        <f t="shared" si="157"/>
        <v>0</v>
      </c>
      <c r="AI106" s="50">
        <f t="shared" si="157"/>
        <v>192</v>
      </c>
      <c r="AJ106" s="50">
        <f t="shared" si="157"/>
        <v>0</v>
      </c>
      <c r="AK106" s="50">
        <f t="shared" si="157"/>
        <v>0</v>
      </c>
      <c r="AL106" s="50">
        <f t="shared" si="157"/>
        <v>0</v>
      </c>
      <c r="AM106" s="50">
        <f t="shared" si="157"/>
        <v>0</v>
      </c>
      <c r="AN106" s="50">
        <f t="shared" si="157"/>
        <v>8235</v>
      </c>
      <c r="AO106" s="50">
        <f t="shared" si="157"/>
        <v>0</v>
      </c>
      <c r="AP106" s="50">
        <f t="shared" si="157"/>
        <v>7493</v>
      </c>
      <c r="AQ106" s="50">
        <f t="shared" si="157"/>
        <v>7493</v>
      </c>
      <c r="AR106" s="50">
        <f t="shared" si="157"/>
        <v>0</v>
      </c>
      <c r="AS106" s="50">
        <f t="shared" si="157"/>
        <v>0</v>
      </c>
      <c r="AT106" s="50">
        <f t="shared" si="157"/>
        <v>115737</v>
      </c>
      <c r="AU106" s="50">
        <f t="shared" si="157"/>
        <v>73817</v>
      </c>
      <c r="AV106" s="50">
        <f t="shared" si="157"/>
        <v>0</v>
      </c>
      <c r="AW106" s="50">
        <f t="shared" si="157"/>
        <v>22794</v>
      </c>
      <c r="AX106" s="50">
        <f t="shared" si="157"/>
        <v>7214</v>
      </c>
      <c r="AY106" s="50">
        <f t="shared" si="157"/>
        <v>43809</v>
      </c>
      <c r="AZ106" s="50">
        <f t="shared" si="157"/>
        <v>0</v>
      </c>
      <c r="BA106" s="50">
        <f t="shared" si="157"/>
        <v>22377</v>
      </c>
      <c r="BB106" s="50">
        <f t="shared" si="157"/>
        <v>37876</v>
      </c>
      <c r="BC106" s="50">
        <f t="shared" si="157"/>
        <v>4044</v>
      </c>
      <c r="BD106" s="50">
        <f t="shared" si="157"/>
        <v>3516</v>
      </c>
      <c r="BE106" s="50">
        <f t="shared" si="157"/>
        <v>528</v>
      </c>
      <c r="BF106" s="50">
        <f t="shared" si="157"/>
        <v>11095</v>
      </c>
      <c r="BG106" s="50">
        <f t="shared" si="157"/>
        <v>3350</v>
      </c>
      <c r="BH106" s="50">
        <f t="shared" si="157"/>
        <v>5125</v>
      </c>
      <c r="BI106" s="50">
        <f t="shared" si="157"/>
        <v>1560</v>
      </c>
      <c r="BJ106" s="50">
        <f t="shared" si="157"/>
        <v>1060</v>
      </c>
      <c r="BK106" s="50">
        <f t="shared" si="157"/>
        <v>18486</v>
      </c>
      <c r="BL106" s="50">
        <f t="shared" si="157"/>
        <v>7038</v>
      </c>
      <c r="BM106" s="50">
        <f t="shared" si="157"/>
        <v>11448</v>
      </c>
      <c r="BN106" s="50">
        <f t="shared" si="157"/>
        <v>13204</v>
      </c>
      <c r="BO106" s="50">
        <f t="shared" si="157"/>
        <v>2114</v>
      </c>
      <c r="BP106" s="50">
        <f t="shared" ref="BP106:EA106" si="159">SUM(BP69:BP105)</f>
        <v>535</v>
      </c>
      <c r="BQ106" s="50">
        <f t="shared" si="159"/>
        <v>1579</v>
      </c>
      <c r="BR106" s="50">
        <f t="shared" si="159"/>
        <v>4162</v>
      </c>
      <c r="BS106" s="50">
        <f t="shared" si="159"/>
        <v>1206</v>
      </c>
      <c r="BT106" s="50">
        <f t="shared" si="159"/>
        <v>54446</v>
      </c>
      <c r="BU106" s="50">
        <f t="shared" si="159"/>
        <v>1133</v>
      </c>
      <c r="BV106" s="50">
        <f t="shared" si="159"/>
        <v>0</v>
      </c>
      <c r="BW106" s="50">
        <f t="shared" si="159"/>
        <v>0</v>
      </c>
      <c r="BX106" s="50">
        <f t="shared" si="159"/>
        <v>62424</v>
      </c>
      <c r="BY106" s="50">
        <f t="shared" si="159"/>
        <v>6305</v>
      </c>
      <c r="BZ106" s="50">
        <f t="shared" si="159"/>
        <v>1552</v>
      </c>
      <c r="CA106" s="50">
        <f t="shared" si="159"/>
        <v>0</v>
      </c>
      <c r="CB106" s="50">
        <f t="shared" si="159"/>
        <v>0</v>
      </c>
      <c r="CC106" s="50">
        <f t="shared" si="159"/>
        <v>69</v>
      </c>
      <c r="CD106" s="50">
        <f t="shared" si="159"/>
        <v>8</v>
      </c>
      <c r="CE106" s="50">
        <f t="shared" si="159"/>
        <v>0</v>
      </c>
      <c r="CF106" s="50">
        <f t="shared" si="159"/>
        <v>1</v>
      </c>
      <c r="CG106" s="50">
        <f t="shared" si="159"/>
        <v>0</v>
      </c>
      <c r="CH106" s="50">
        <f t="shared" si="159"/>
        <v>0</v>
      </c>
      <c r="CI106" s="50">
        <f t="shared" si="159"/>
        <v>0</v>
      </c>
      <c r="CJ106" s="50">
        <f t="shared" si="159"/>
        <v>0</v>
      </c>
      <c r="CK106" s="50">
        <f t="shared" si="159"/>
        <v>0</v>
      </c>
      <c r="CL106" s="50">
        <f t="shared" si="159"/>
        <v>0</v>
      </c>
      <c r="CM106" s="50">
        <f t="shared" si="159"/>
        <v>0</v>
      </c>
      <c r="CN106" s="50">
        <f t="shared" si="159"/>
        <v>39</v>
      </c>
      <c r="CO106" s="50">
        <f t="shared" si="159"/>
        <v>100</v>
      </c>
      <c r="CP106" s="50">
        <f t="shared" si="159"/>
        <v>343</v>
      </c>
      <c r="CQ106" s="50">
        <f t="shared" si="159"/>
        <v>324</v>
      </c>
      <c r="CR106" s="50">
        <f t="shared" si="159"/>
        <v>0</v>
      </c>
      <c r="CS106" s="50">
        <f t="shared" si="159"/>
        <v>0</v>
      </c>
      <c r="CT106" s="50">
        <f t="shared" si="159"/>
        <v>272</v>
      </c>
      <c r="CU106" s="50">
        <f t="shared" si="159"/>
        <v>0</v>
      </c>
      <c r="CV106" s="50">
        <f t="shared" si="159"/>
        <v>461</v>
      </c>
      <c r="CW106" s="50">
        <f t="shared" si="159"/>
        <v>45</v>
      </c>
      <c r="CX106" s="50">
        <f t="shared" si="159"/>
        <v>0</v>
      </c>
      <c r="CY106" s="50">
        <f t="shared" si="159"/>
        <v>4</v>
      </c>
      <c r="CZ106" s="50">
        <f t="shared" si="159"/>
        <v>3</v>
      </c>
      <c r="DA106" s="50">
        <f t="shared" si="159"/>
        <v>217</v>
      </c>
      <c r="DB106" s="50">
        <f t="shared" si="159"/>
        <v>0</v>
      </c>
      <c r="DC106" s="50">
        <f t="shared" si="159"/>
        <v>682</v>
      </c>
      <c r="DD106" s="50">
        <f t="shared" si="159"/>
        <v>0</v>
      </c>
      <c r="DE106" s="50">
        <f t="shared" si="159"/>
        <v>332</v>
      </c>
      <c r="DF106" s="50">
        <f t="shared" si="159"/>
        <v>308</v>
      </c>
      <c r="DG106" s="50">
        <f t="shared" si="159"/>
        <v>109</v>
      </c>
      <c r="DH106" s="50">
        <f t="shared" si="159"/>
        <v>620</v>
      </c>
      <c r="DI106" s="50">
        <f t="shared" si="159"/>
        <v>0</v>
      </c>
      <c r="DJ106" s="50">
        <f t="shared" si="159"/>
        <v>0</v>
      </c>
      <c r="DK106" s="50">
        <f t="shared" si="159"/>
        <v>0</v>
      </c>
      <c r="DL106" s="50">
        <f t="shared" si="159"/>
        <v>1</v>
      </c>
      <c r="DM106" s="50">
        <f t="shared" si="159"/>
        <v>815</v>
      </c>
      <c r="DN106" s="50">
        <f t="shared" si="159"/>
        <v>0</v>
      </c>
      <c r="DO106" s="50">
        <f t="shared" si="159"/>
        <v>0</v>
      </c>
      <c r="DP106" s="50">
        <f t="shared" si="159"/>
        <v>0</v>
      </c>
      <c r="DQ106" s="50">
        <f t="shared" si="159"/>
        <v>5809</v>
      </c>
      <c r="DR106" s="50">
        <f t="shared" si="159"/>
        <v>496</v>
      </c>
      <c r="DS106" s="50">
        <f t="shared" si="159"/>
        <v>5490</v>
      </c>
      <c r="DT106" s="50">
        <f t="shared" si="159"/>
        <v>0</v>
      </c>
      <c r="DU106" s="50">
        <f t="shared" si="159"/>
        <v>212245</v>
      </c>
      <c r="DV106" s="50">
        <f t="shared" si="159"/>
        <v>18948</v>
      </c>
      <c r="DW106" s="50">
        <f t="shared" si="159"/>
        <v>3984</v>
      </c>
      <c r="DX106" s="50">
        <f t="shared" si="159"/>
        <v>476</v>
      </c>
      <c r="DY106" s="50">
        <f t="shared" si="159"/>
        <v>0</v>
      </c>
      <c r="DZ106" s="50">
        <f t="shared" si="159"/>
        <v>427</v>
      </c>
      <c r="EA106" s="50">
        <f t="shared" si="159"/>
        <v>9</v>
      </c>
      <c r="EB106" s="50">
        <f t="shared" ref="EB106:FL106" si="160">SUM(EB69:EB105)</f>
        <v>0</v>
      </c>
      <c r="EC106" s="50">
        <f t="shared" si="160"/>
        <v>0</v>
      </c>
      <c r="ED106" s="50">
        <f t="shared" si="160"/>
        <v>0</v>
      </c>
      <c r="EE106" s="50">
        <f t="shared" si="160"/>
        <v>0</v>
      </c>
      <c r="EF106" s="50">
        <f t="shared" si="160"/>
        <v>0</v>
      </c>
      <c r="EG106" s="50">
        <f t="shared" si="160"/>
        <v>0</v>
      </c>
      <c r="EH106" s="50">
        <f t="shared" si="160"/>
        <v>3272</v>
      </c>
      <c r="EI106" s="50">
        <f t="shared" si="160"/>
        <v>0</v>
      </c>
      <c r="EJ106" s="50">
        <f t="shared" si="160"/>
        <v>299</v>
      </c>
      <c r="EK106" s="50">
        <f t="shared" si="160"/>
        <v>2751</v>
      </c>
      <c r="EL106" s="50">
        <f t="shared" si="160"/>
        <v>1368</v>
      </c>
      <c r="EM106" s="50">
        <f t="shared" si="160"/>
        <v>1356</v>
      </c>
      <c r="EN106" s="50">
        <f t="shared" si="160"/>
        <v>205</v>
      </c>
      <c r="EO106" s="50">
        <f t="shared" si="160"/>
        <v>205</v>
      </c>
      <c r="EP106" s="50">
        <f t="shared" si="160"/>
        <v>205</v>
      </c>
      <c r="EQ106" s="50">
        <f t="shared" si="160"/>
        <v>0</v>
      </c>
      <c r="ER106" s="50">
        <f t="shared" si="160"/>
        <v>0</v>
      </c>
      <c r="ES106" s="50">
        <f t="shared" si="160"/>
        <v>4645</v>
      </c>
      <c r="ET106" s="50">
        <f t="shared" si="160"/>
        <v>0</v>
      </c>
      <c r="EU106" s="50">
        <f t="shared" si="160"/>
        <v>15</v>
      </c>
      <c r="EV106" s="50">
        <f t="shared" si="160"/>
        <v>0</v>
      </c>
      <c r="EW106" s="50">
        <f t="shared" si="160"/>
        <v>55</v>
      </c>
      <c r="EX106" s="50">
        <f t="shared" si="160"/>
        <v>30</v>
      </c>
      <c r="EY106" s="50">
        <f t="shared" si="160"/>
        <v>54</v>
      </c>
      <c r="EZ106" s="50">
        <f t="shared" si="160"/>
        <v>165</v>
      </c>
      <c r="FA106" s="50">
        <f t="shared" si="160"/>
        <v>208</v>
      </c>
      <c r="FB106" s="50">
        <f t="shared" si="160"/>
        <v>66</v>
      </c>
      <c r="FC106" s="50">
        <f t="shared" si="160"/>
        <v>0</v>
      </c>
      <c r="FD106" s="50">
        <f t="shared" si="160"/>
        <v>0</v>
      </c>
      <c r="FE106" s="50">
        <f t="shared" si="160"/>
        <v>1395</v>
      </c>
      <c r="FF106" s="50">
        <f t="shared" si="160"/>
        <v>1356</v>
      </c>
      <c r="FG106" s="50">
        <f t="shared" si="160"/>
        <v>1308</v>
      </c>
      <c r="FH106" s="50">
        <f t="shared" si="160"/>
        <v>48</v>
      </c>
      <c r="FI106" s="50">
        <f t="shared" si="160"/>
        <v>0</v>
      </c>
      <c r="FJ106" s="50">
        <f t="shared" si="160"/>
        <v>17553</v>
      </c>
      <c r="FK106" s="50">
        <f t="shared" si="160"/>
        <v>0</v>
      </c>
      <c r="FL106" s="50">
        <f t="shared" si="160"/>
        <v>0</v>
      </c>
      <c r="FM106" s="45"/>
    </row>
    <row r="107" spans="1:169" x14ac:dyDescent="0.35">
      <c r="A107" s="47"/>
      <c r="B107" s="48" t="s">
        <v>308</v>
      </c>
      <c r="C107" s="54"/>
      <c r="D107" s="50">
        <f t="shared" ref="D107:BO107" si="161">D106+D68+D62+D60</f>
        <v>3684293</v>
      </c>
      <c r="E107" s="50">
        <f t="shared" si="161"/>
        <v>2072141</v>
      </c>
      <c r="F107" s="50">
        <f t="shared" si="161"/>
        <v>473158</v>
      </c>
      <c r="G107" s="50">
        <f t="shared" si="161"/>
        <v>558941</v>
      </c>
      <c r="H107" s="50">
        <f t="shared" si="161"/>
        <v>1040042</v>
      </c>
      <c r="I107" s="50">
        <f t="shared" si="161"/>
        <v>0</v>
      </c>
      <c r="J107" s="50">
        <f t="shared" si="161"/>
        <v>980583</v>
      </c>
      <c r="K107" s="50">
        <f t="shared" si="161"/>
        <v>251240</v>
      </c>
      <c r="L107" s="50">
        <f t="shared" si="161"/>
        <v>72979</v>
      </c>
      <c r="M107" s="50">
        <f>M106+M68+M62+M60</f>
        <v>656364</v>
      </c>
      <c r="N107" s="50">
        <f t="shared" ref="N107" si="162">N106+N68+N62+N60</f>
        <v>0</v>
      </c>
      <c r="O107" s="50">
        <f t="shared" si="161"/>
        <v>1091558</v>
      </c>
      <c r="P107" s="50">
        <f t="shared" si="161"/>
        <v>221918</v>
      </c>
      <c r="Q107" s="50">
        <f t="shared" si="161"/>
        <v>485962</v>
      </c>
      <c r="R107" s="50">
        <f t="shared" si="161"/>
        <v>383678</v>
      </c>
      <c r="S107" s="50">
        <f t="shared" si="161"/>
        <v>0</v>
      </c>
      <c r="T107" s="50">
        <f t="shared" si="161"/>
        <v>0</v>
      </c>
      <c r="U107" s="50">
        <f t="shared" si="161"/>
        <v>17120</v>
      </c>
      <c r="V107" s="50">
        <f t="shared" si="161"/>
        <v>1722579</v>
      </c>
      <c r="W107" s="50">
        <f t="shared" si="161"/>
        <v>325564</v>
      </c>
      <c r="X107" s="50">
        <f t="shared" si="161"/>
        <v>235224</v>
      </c>
      <c r="Y107" s="50">
        <f t="shared" si="161"/>
        <v>47729</v>
      </c>
      <c r="Z107" s="50">
        <f t="shared" si="161"/>
        <v>42611</v>
      </c>
      <c r="AA107" s="50">
        <f t="shared" si="161"/>
        <v>330358</v>
      </c>
      <c r="AB107" s="50">
        <f t="shared" si="161"/>
        <v>115775</v>
      </c>
      <c r="AC107" s="50">
        <f t="shared" si="161"/>
        <v>214583</v>
      </c>
      <c r="AD107" s="50">
        <f t="shared" si="161"/>
        <v>412233</v>
      </c>
      <c r="AE107" s="50">
        <f t="shared" si="161"/>
        <v>409446</v>
      </c>
      <c r="AF107" s="50">
        <f t="shared" si="161"/>
        <v>71923</v>
      </c>
      <c r="AG107" s="50">
        <f t="shared" si="161"/>
        <v>1103</v>
      </c>
      <c r="AH107" s="50">
        <f t="shared" si="161"/>
        <v>1684</v>
      </c>
      <c r="AI107" s="50">
        <f t="shared" si="161"/>
        <v>50676</v>
      </c>
      <c r="AJ107" s="50">
        <f t="shared" si="161"/>
        <v>0</v>
      </c>
      <c r="AK107" s="50">
        <f t="shared" si="161"/>
        <v>53185</v>
      </c>
      <c r="AL107" s="50">
        <f t="shared" si="161"/>
        <v>50848</v>
      </c>
      <c r="AM107" s="50">
        <f t="shared" si="161"/>
        <v>2337</v>
      </c>
      <c r="AN107" s="50">
        <f t="shared" si="161"/>
        <v>112654</v>
      </c>
      <c r="AO107" s="50">
        <f t="shared" si="161"/>
        <v>310362</v>
      </c>
      <c r="AP107" s="50">
        <f t="shared" si="161"/>
        <v>664418</v>
      </c>
      <c r="AQ107" s="50">
        <f t="shared" si="161"/>
        <v>599055</v>
      </c>
      <c r="AR107" s="50">
        <f t="shared" si="161"/>
        <v>49905</v>
      </c>
      <c r="AS107" s="50">
        <f t="shared" si="161"/>
        <v>15458</v>
      </c>
      <c r="AT107" s="50">
        <f t="shared" si="161"/>
        <v>2209510</v>
      </c>
      <c r="AU107" s="50">
        <f t="shared" si="161"/>
        <v>1602557</v>
      </c>
      <c r="AV107" s="50">
        <f t="shared" si="161"/>
        <v>0</v>
      </c>
      <c r="AW107" s="50">
        <f t="shared" si="161"/>
        <v>613517</v>
      </c>
      <c r="AX107" s="50">
        <f t="shared" si="161"/>
        <v>264297</v>
      </c>
      <c r="AY107" s="50">
        <f t="shared" si="161"/>
        <v>708294</v>
      </c>
      <c r="AZ107" s="50">
        <f t="shared" si="161"/>
        <v>16449</v>
      </c>
      <c r="BA107" s="50">
        <f t="shared" si="161"/>
        <v>1404033</v>
      </c>
      <c r="BB107" s="50">
        <f t="shared" si="161"/>
        <v>602909</v>
      </c>
      <c r="BC107" s="50">
        <f t="shared" si="161"/>
        <v>4044</v>
      </c>
      <c r="BD107" s="50">
        <f t="shared" si="161"/>
        <v>3516</v>
      </c>
      <c r="BE107" s="50">
        <f t="shared" si="161"/>
        <v>528</v>
      </c>
      <c r="BF107" s="50">
        <f t="shared" si="161"/>
        <v>59451</v>
      </c>
      <c r="BG107" s="50">
        <f t="shared" si="161"/>
        <v>41947</v>
      </c>
      <c r="BH107" s="50">
        <f t="shared" si="161"/>
        <v>13073</v>
      </c>
      <c r="BI107" s="50">
        <f t="shared" si="161"/>
        <v>2836</v>
      </c>
      <c r="BJ107" s="50">
        <f t="shared" si="161"/>
        <v>1595</v>
      </c>
      <c r="BK107" s="50">
        <f t="shared" si="161"/>
        <v>21439</v>
      </c>
      <c r="BL107" s="50">
        <f t="shared" si="161"/>
        <v>9092</v>
      </c>
      <c r="BM107" s="50">
        <f t="shared" si="161"/>
        <v>12347</v>
      </c>
      <c r="BN107" s="50">
        <f t="shared" si="161"/>
        <v>112328</v>
      </c>
      <c r="BO107" s="50">
        <f t="shared" si="161"/>
        <v>36574</v>
      </c>
      <c r="BP107" s="50">
        <f t="shared" ref="BP107:EA107" si="163">BP106+BP68+BP62+BP60</f>
        <v>2676</v>
      </c>
      <c r="BQ107" s="50">
        <f t="shared" si="163"/>
        <v>33898</v>
      </c>
      <c r="BR107" s="50">
        <f t="shared" si="163"/>
        <v>14436</v>
      </c>
      <c r="BS107" s="50">
        <f t="shared" si="163"/>
        <v>1206</v>
      </c>
      <c r="BT107" s="50">
        <f t="shared" si="163"/>
        <v>340446</v>
      </c>
      <c r="BU107" s="50">
        <f t="shared" si="163"/>
        <v>1133</v>
      </c>
      <c r="BV107" s="50">
        <f t="shared" si="163"/>
        <v>4000</v>
      </c>
      <c r="BW107" s="50">
        <f t="shared" si="163"/>
        <v>3674</v>
      </c>
      <c r="BX107" s="50">
        <f t="shared" si="163"/>
        <v>1963595</v>
      </c>
      <c r="BY107" s="50">
        <f t="shared" si="163"/>
        <v>205378</v>
      </c>
      <c r="BZ107" s="50">
        <f t="shared" si="163"/>
        <v>24665</v>
      </c>
      <c r="CA107" s="50">
        <f t="shared" si="163"/>
        <v>16040</v>
      </c>
      <c r="CB107" s="50">
        <f t="shared" si="163"/>
        <v>138</v>
      </c>
      <c r="CC107" s="50">
        <f t="shared" si="163"/>
        <v>5573</v>
      </c>
      <c r="CD107" s="50">
        <f t="shared" si="163"/>
        <v>1031</v>
      </c>
      <c r="CE107" s="50">
        <f t="shared" si="163"/>
        <v>0</v>
      </c>
      <c r="CF107" s="50">
        <f t="shared" si="163"/>
        <v>466</v>
      </c>
      <c r="CG107" s="50">
        <f t="shared" si="163"/>
        <v>71</v>
      </c>
      <c r="CH107" s="50">
        <f t="shared" si="163"/>
        <v>86</v>
      </c>
      <c r="CI107" s="50">
        <f t="shared" si="163"/>
        <v>837</v>
      </c>
      <c r="CJ107" s="50">
        <f t="shared" si="163"/>
        <v>700</v>
      </c>
      <c r="CK107" s="50">
        <f t="shared" si="163"/>
        <v>208</v>
      </c>
      <c r="CL107" s="50">
        <f t="shared" si="163"/>
        <v>20047</v>
      </c>
      <c r="CM107" s="50">
        <f t="shared" si="163"/>
        <v>8574</v>
      </c>
      <c r="CN107" s="50">
        <f t="shared" si="163"/>
        <v>5582</v>
      </c>
      <c r="CO107" s="50">
        <f t="shared" si="163"/>
        <v>1254</v>
      </c>
      <c r="CP107" s="50">
        <f t="shared" si="163"/>
        <v>16396</v>
      </c>
      <c r="CQ107" s="50">
        <f t="shared" si="163"/>
        <v>4745</v>
      </c>
      <c r="CR107" s="50">
        <f t="shared" si="163"/>
        <v>2155</v>
      </c>
      <c r="CS107" s="50">
        <f t="shared" si="163"/>
        <v>810</v>
      </c>
      <c r="CT107" s="50">
        <f t="shared" si="163"/>
        <v>10239</v>
      </c>
      <c r="CU107" s="50">
        <f t="shared" si="163"/>
        <v>5446</v>
      </c>
      <c r="CV107" s="50">
        <f t="shared" si="163"/>
        <v>4380</v>
      </c>
      <c r="CW107" s="50">
        <f t="shared" si="163"/>
        <v>10644</v>
      </c>
      <c r="CX107" s="50">
        <f t="shared" si="163"/>
        <v>703</v>
      </c>
      <c r="CY107" s="50">
        <f t="shared" si="163"/>
        <v>5021</v>
      </c>
      <c r="CZ107" s="50">
        <f t="shared" si="163"/>
        <v>1241</v>
      </c>
      <c r="DA107" s="50">
        <f t="shared" si="163"/>
        <v>5895</v>
      </c>
      <c r="DB107" s="50">
        <f t="shared" si="163"/>
        <v>98</v>
      </c>
      <c r="DC107" s="50">
        <f t="shared" si="163"/>
        <v>38253</v>
      </c>
      <c r="DD107" s="50">
        <f t="shared" si="163"/>
        <v>749</v>
      </c>
      <c r="DE107" s="50">
        <f t="shared" si="163"/>
        <v>7238</v>
      </c>
      <c r="DF107" s="50">
        <f t="shared" si="163"/>
        <v>8118</v>
      </c>
      <c r="DG107" s="50">
        <f t="shared" si="163"/>
        <v>5871</v>
      </c>
      <c r="DH107" s="50">
        <f t="shared" si="163"/>
        <v>7053</v>
      </c>
      <c r="DI107" s="50">
        <f t="shared" si="163"/>
        <v>275</v>
      </c>
      <c r="DJ107" s="50">
        <f t="shared" si="163"/>
        <v>1393</v>
      </c>
      <c r="DK107" s="50">
        <f t="shared" si="163"/>
        <v>4258</v>
      </c>
      <c r="DL107" s="50">
        <f t="shared" si="163"/>
        <v>589</v>
      </c>
      <c r="DM107" s="50">
        <f t="shared" si="163"/>
        <v>6634</v>
      </c>
      <c r="DN107" s="50">
        <f t="shared" si="163"/>
        <v>1572</v>
      </c>
      <c r="DO107" s="50">
        <f t="shared" si="163"/>
        <v>1962</v>
      </c>
      <c r="DP107" s="50">
        <f t="shared" si="163"/>
        <v>0</v>
      </c>
      <c r="DQ107" s="50">
        <f t="shared" si="163"/>
        <v>199093</v>
      </c>
      <c r="DR107" s="50">
        <f t="shared" si="163"/>
        <v>6285</v>
      </c>
      <c r="DS107" s="50">
        <f t="shared" si="163"/>
        <v>198744</v>
      </c>
      <c r="DT107" s="50">
        <f t="shared" si="163"/>
        <v>3353</v>
      </c>
      <c r="DU107" s="50">
        <f t="shared" si="163"/>
        <v>799683</v>
      </c>
      <c r="DV107" s="50">
        <f t="shared" si="163"/>
        <v>85811</v>
      </c>
      <c r="DW107" s="50">
        <f t="shared" si="163"/>
        <v>6636</v>
      </c>
      <c r="DX107" s="50">
        <f t="shared" si="163"/>
        <v>624</v>
      </c>
      <c r="DY107" s="50">
        <f t="shared" si="163"/>
        <v>21</v>
      </c>
      <c r="DZ107" s="50">
        <f t="shared" si="163"/>
        <v>2475</v>
      </c>
      <c r="EA107" s="50">
        <f t="shared" si="163"/>
        <v>36</v>
      </c>
      <c r="EB107" s="50">
        <f t="shared" ref="EB107:FL107" si="164">EB106+EB68+EB62+EB60</f>
        <v>0</v>
      </c>
      <c r="EC107" s="50">
        <f t="shared" si="164"/>
        <v>173</v>
      </c>
      <c r="ED107" s="50">
        <f t="shared" si="164"/>
        <v>17</v>
      </c>
      <c r="EE107" s="50">
        <f t="shared" si="164"/>
        <v>5</v>
      </c>
      <c r="EF107" s="50">
        <f t="shared" si="164"/>
        <v>87</v>
      </c>
      <c r="EG107" s="50">
        <f t="shared" si="164"/>
        <v>787</v>
      </c>
      <c r="EH107" s="50">
        <f t="shared" si="164"/>
        <v>27829</v>
      </c>
      <c r="EI107" s="50">
        <f t="shared" si="164"/>
        <v>0</v>
      </c>
      <c r="EJ107" s="50">
        <f t="shared" si="164"/>
        <v>6621</v>
      </c>
      <c r="EK107" s="50">
        <f t="shared" si="164"/>
        <v>9877</v>
      </c>
      <c r="EL107" s="50">
        <f t="shared" si="164"/>
        <v>1605</v>
      </c>
      <c r="EM107" s="50">
        <f t="shared" si="164"/>
        <v>1392</v>
      </c>
      <c r="EN107" s="50">
        <f t="shared" si="164"/>
        <v>12492</v>
      </c>
      <c r="EO107" s="50">
        <f t="shared" si="164"/>
        <v>12492</v>
      </c>
      <c r="EP107" s="50">
        <f t="shared" si="164"/>
        <v>11766</v>
      </c>
      <c r="EQ107" s="50">
        <f t="shared" si="164"/>
        <v>0</v>
      </c>
      <c r="ER107" s="50">
        <f t="shared" si="164"/>
        <v>253</v>
      </c>
      <c r="ES107" s="50">
        <f t="shared" si="164"/>
        <v>8221</v>
      </c>
      <c r="ET107" s="50">
        <f t="shared" si="164"/>
        <v>289</v>
      </c>
      <c r="EU107" s="50">
        <f t="shared" si="164"/>
        <v>728</v>
      </c>
      <c r="EV107" s="50">
        <f t="shared" si="164"/>
        <v>87</v>
      </c>
      <c r="EW107" s="50">
        <f t="shared" si="164"/>
        <v>81</v>
      </c>
      <c r="EX107" s="50">
        <f t="shared" si="164"/>
        <v>30</v>
      </c>
      <c r="EY107" s="50">
        <f t="shared" si="164"/>
        <v>1253</v>
      </c>
      <c r="EZ107" s="50">
        <f t="shared" si="164"/>
        <v>378</v>
      </c>
      <c r="FA107" s="50">
        <f t="shared" si="164"/>
        <v>392</v>
      </c>
      <c r="FB107" s="50">
        <f t="shared" si="164"/>
        <v>66</v>
      </c>
      <c r="FC107" s="50">
        <f t="shared" si="164"/>
        <v>1951</v>
      </c>
      <c r="FD107" s="50">
        <f t="shared" si="164"/>
        <v>917</v>
      </c>
      <c r="FE107" s="50">
        <f t="shared" si="164"/>
        <v>2504</v>
      </c>
      <c r="FF107" s="50">
        <f t="shared" si="164"/>
        <v>1392</v>
      </c>
      <c r="FG107" s="50">
        <f t="shared" si="164"/>
        <v>1308</v>
      </c>
      <c r="FH107" s="50">
        <f t="shared" si="164"/>
        <v>48</v>
      </c>
      <c r="FI107" s="50">
        <f t="shared" si="164"/>
        <v>36</v>
      </c>
      <c r="FJ107" s="50">
        <f t="shared" si="164"/>
        <v>83307</v>
      </c>
      <c r="FK107" s="50">
        <f t="shared" si="164"/>
        <v>354576.56</v>
      </c>
      <c r="FL107" s="50">
        <f t="shared" si="164"/>
        <v>0</v>
      </c>
      <c r="FM107" s="45"/>
    </row>
    <row r="108" spans="1:169" ht="60.75" x14ac:dyDescent="0.35">
      <c r="A108" s="63"/>
      <c r="B108" s="33" t="s">
        <v>309</v>
      </c>
      <c r="C108" s="64"/>
      <c r="D108" s="65">
        <f t="shared" ref="D108" si="165">E108+S108+T108+U108+AA108+AD108+AI108+AJ108+AK108+AN108+AO108</f>
        <v>37352</v>
      </c>
      <c r="E108" s="39">
        <f t="shared" si="146"/>
        <v>20301</v>
      </c>
      <c r="F108" s="37">
        <f t="shared" si="145"/>
        <v>6496</v>
      </c>
      <c r="G108" s="37">
        <f t="shared" si="145"/>
        <v>2400</v>
      </c>
      <c r="H108" s="37">
        <f t="shared" si="145"/>
        <v>11405</v>
      </c>
      <c r="I108" s="37">
        <f t="shared" si="147"/>
        <v>0</v>
      </c>
      <c r="J108" s="39">
        <f t="shared" si="148"/>
        <v>0</v>
      </c>
      <c r="K108" s="37">
        <f>[5]Итого!K102</f>
        <v>0</v>
      </c>
      <c r="L108" s="37">
        <f>[5]Итого!L102</f>
        <v>0</v>
      </c>
      <c r="M108" s="37">
        <f>[5]Итого!M102</f>
        <v>0</v>
      </c>
      <c r="N108" s="37">
        <f>[5]Итого!N102</f>
        <v>0</v>
      </c>
      <c r="O108" s="39">
        <f t="shared" si="149"/>
        <v>20301</v>
      </c>
      <c r="P108" s="37">
        <v>6496</v>
      </c>
      <c r="Q108" s="37">
        <v>2400</v>
      </c>
      <c r="R108" s="37">
        <v>11405</v>
      </c>
      <c r="S108" s="37"/>
      <c r="T108" s="37"/>
      <c r="U108" s="37">
        <f>[4]Итого!U102</f>
        <v>0</v>
      </c>
      <c r="V108" s="37"/>
      <c r="W108" s="36"/>
      <c r="X108" s="37"/>
      <c r="Y108" s="37"/>
      <c r="Z108" s="37"/>
      <c r="AA108" s="36"/>
      <c r="AB108" s="37"/>
      <c r="AC108" s="37"/>
      <c r="AD108" s="36"/>
      <c r="AE108" s="37"/>
      <c r="AF108" s="37"/>
      <c r="AG108" s="37"/>
      <c r="AH108" s="39"/>
      <c r="AI108" s="39"/>
      <c r="AJ108" s="39"/>
      <c r="AK108" s="36">
        <f t="shared" ref="AK108" si="166">AL108+AM108</f>
        <v>0</v>
      </c>
      <c r="AL108" s="37">
        <f>'[1]2023_АПП_профил_для Унифиц'!AB103</f>
        <v>0</v>
      </c>
      <c r="AM108" s="37">
        <f>'[1]2023_АПП_профил_для Унифиц'!AC103</f>
        <v>0</v>
      </c>
      <c r="AN108" s="37">
        <v>17051</v>
      </c>
      <c r="AO108" s="37">
        <v>0</v>
      </c>
      <c r="AP108" s="38">
        <f t="shared" si="151"/>
        <v>7269</v>
      </c>
      <c r="AQ108" s="39">
        <v>3524</v>
      </c>
      <c r="AR108" s="37"/>
      <c r="AS108" s="37">
        <v>3745</v>
      </c>
      <c r="AT108" s="66">
        <f t="shared" ref="AT108" si="167">AU108+BB108+BC108</f>
        <v>14146</v>
      </c>
      <c r="AU108" s="67">
        <f>SUM(AW108:AZ108)</f>
        <v>5610</v>
      </c>
      <c r="AV108" s="67">
        <v>0</v>
      </c>
      <c r="AW108" s="68">
        <v>1771</v>
      </c>
      <c r="AX108" s="68">
        <v>856</v>
      </c>
      <c r="AY108" s="69">
        <v>2983</v>
      </c>
      <c r="AZ108" s="68">
        <v>0</v>
      </c>
      <c r="BA108" s="68">
        <v>0</v>
      </c>
      <c r="BB108" s="68">
        <v>8536</v>
      </c>
      <c r="BC108" s="68">
        <v>0</v>
      </c>
      <c r="BD108" s="68">
        <v>0</v>
      </c>
      <c r="BE108" s="68">
        <v>0</v>
      </c>
      <c r="BF108" s="41">
        <f>BG108+BH108+BI108+BJ108</f>
        <v>332</v>
      </c>
      <c r="BG108" s="37"/>
      <c r="BH108" s="37">
        <v>332</v>
      </c>
      <c r="BI108" s="37"/>
      <c r="BJ108" s="37"/>
      <c r="BK108" s="41">
        <f t="shared" si="154"/>
        <v>96</v>
      </c>
      <c r="BL108" s="37"/>
      <c r="BM108" s="37">
        <v>96</v>
      </c>
      <c r="BN108" s="37">
        <v>81</v>
      </c>
      <c r="BO108" s="41">
        <v>53</v>
      </c>
      <c r="BP108" s="37"/>
      <c r="BQ108" s="37">
        <v>53</v>
      </c>
      <c r="BR108" s="37">
        <v>1995</v>
      </c>
      <c r="BS108" s="37">
        <v>6</v>
      </c>
      <c r="BT108" s="37">
        <v>2247</v>
      </c>
      <c r="BU108" s="70"/>
      <c r="BV108" s="70"/>
      <c r="BW108" s="70"/>
      <c r="BX108" s="35">
        <f>ROUND((BZ108-CA108)*BZ$5+CA108*CA$5+CB108*CB$5+CC108*CC$5+CD108*CD$5+CF108*CF$5+CG108*CG$5+CH108*CH$5+CI108*CI$5+CJ108*CJ$5+CK108*CK$5+CL108*CL$5+CN108*CN$5+CO108*CO$5+CP108*CP$5+CQ108*CQ$5+CR108*CR$5+CS108*CS$5+CT108*CT$5+CV108*CV$5+CW108*CW$5+CX108*CX$5+CY108*CY$5+CZ108*CZ$5+DA108*DA$5+DB108*DB$5+DC108*DC$5+DD108*DD$5+DE108*DE$5+DF108*DF$5+DG108*DG$5+DH108*DH$5+DI108*DI$5+DJ108*DJ$5+DK108*DK$5+DL108*DL$5+DM108*DM$5+DO108*DO$5,0)</f>
        <v>58941</v>
      </c>
      <c r="BY108" s="38">
        <f>SUM(BZ108:DO108)-CE108-CU108-DN108-CM108-CA108</f>
        <v>6092</v>
      </c>
      <c r="BZ108" s="37">
        <v>463</v>
      </c>
      <c r="CA108" s="37">
        <v>0</v>
      </c>
      <c r="CB108" s="37">
        <v>4</v>
      </c>
      <c r="CC108" s="37">
        <v>59</v>
      </c>
      <c r="CD108" s="42">
        <v>16</v>
      </c>
      <c r="CE108" s="37"/>
      <c r="CF108" s="37">
        <v>13</v>
      </c>
      <c r="CG108" s="37">
        <v>0</v>
      </c>
      <c r="CH108" s="37">
        <v>11</v>
      </c>
      <c r="CI108" s="37">
        <v>0</v>
      </c>
      <c r="CJ108" s="37">
        <v>1</v>
      </c>
      <c r="CK108" s="37">
        <v>0</v>
      </c>
      <c r="CL108" s="37">
        <v>523</v>
      </c>
      <c r="CM108" s="37">
        <v>0</v>
      </c>
      <c r="CN108" s="37">
        <v>235</v>
      </c>
      <c r="CO108" s="37">
        <v>20</v>
      </c>
      <c r="CP108" s="37">
        <v>256</v>
      </c>
      <c r="CQ108" s="37">
        <v>161</v>
      </c>
      <c r="CR108" s="37">
        <v>33</v>
      </c>
      <c r="CS108" s="37">
        <v>20</v>
      </c>
      <c r="CT108" s="37">
        <v>364</v>
      </c>
      <c r="CU108" s="37"/>
      <c r="CV108" s="37">
        <v>137</v>
      </c>
      <c r="CW108" s="37">
        <v>176</v>
      </c>
      <c r="CX108" s="37">
        <v>135</v>
      </c>
      <c r="CY108" s="37">
        <v>43</v>
      </c>
      <c r="CZ108" s="37">
        <v>7</v>
      </c>
      <c r="DA108" s="37">
        <v>207</v>
      </c>
      <c r="DB108" s="37">
        <v>0</v>
      </c>
      <c r="DC108" s="37">
        <v>396</v>
      </c>
      <c r="DD108" s="37">
        <v>16</v>
      </c>
      <c r="DE108" s="37">
        <v>774</v>
      </c>
      <c r="DF108" s="37">
        <v>236</v>
      </c>
      <c r="DG108" s="37">
        <v>0</v>
      </c>
      <c r="DH108" s="37">
        <v>628</v>
      </c>
      <c r="DI108" s="37">
        <v>5</v>
      </c>
      <c r="DJ108" s="37">
        <v>41</v>
      </c>
      <c r="DK108" s="37">
        <v>31</v>
      </c>
      <c r="DL108" s="37">
        <v>959</v>
      </c>
      <c r="DM108" s="37">
        <v>115</v>
      </c>
      <c r="DN108" s="37">
        <v>115</v>
      </c>
      <c r="DO108" s="37">
        <v>7</v>
      </c>
      <c r="DP108" s="37"/>
      <c r="DQ108" s="43">
        <f>BY108-DR108</f>
        <v>5283</v>
      </c>
      <c r="DR108" s="43">
        <f>'[3]ВМП УФ'!D108</f>
        <v>809</v>
      </c>
      <c r="DS108" s="43">
        <f>BY108-DM108</f>
        <v>5977</v>
      </c>
      <c r="DT108" s="37"/>
      <c r="DU108" s="35">
        <f>ROUND(DX108*DV$5+(DW108-DX108)*DU$5+DY108*DU$5+DZ108*DU$5+EA108*DU$5+EC108*DU$5+ED108*DU$5+EE108*DU$5+EF108*DU$5+EG108*DU$5+EH108*DU$5+EI108*DU$5+EJ108*DU$5+EK108*DU$5+(EL108-EM108)*DU$5+EN108*DU$5+ER108*DU$5+ES108*DU$5+ET108*DU$5+EU108*DU$5+EV108*DU$5+EW108*DU$5+EX108*DU$5+EY108*DU$5+EZ108*DU$5+FA108*DU$5+FB108*DU$5+FC108*DU$5+FD108*DU$5+FE108*FE$5+FG108*FG$5+FH108*FH$5+FI108*FI$5,0)-1</f>
        <v>22980</v>
      </c>
      <c r="DV108" s="38">
        <f>SUM(DW108:FE108)-DX108-EB108-EM108-EO108-EP108-EQ108</f>
        <v>1836</v>
      </c>
      <c r="DW108" s="39">
        <v>103</v>
      </c>
      <c r="DX108" s="39">
        <v>73</v>
      </c>
      <c r="DY108" s="39">
        <v>20</v>
      </c>
      <c r="DZ108" s="39">
        <v>0</v>
      </c>
      <c r="EA108" s="39">
        <v>0</v>
      </c>
      <c r="EB108" s="39"/>
      <c r="EC108" s="39">
        <v>0</v>
      </c>
      <c r="ED108" s="39">
        <v>0</v>
      </c>
      <c r="EE108" s="39">
        <v>0</v>
      </c>
      <c r="EF108" s="39">
        <v>0</v>
      </c>
      <c r="EG108" s="39">
        <v>9</v>
      </c>
      <c r="EH108" s="39">
        <v>7</v>
      </c>
      <c r="EI108" s="39">
        <v>0</v>
      </c>
      <c r="EJ108" s="39">
        <v>21</v>
      </c>
      <c r="EK108" s="39">
        <v>0</v>
      </c>
      <c r="EL108" s="39">
        <v>31</v>
      </c>
      <c r="EM108" s="39">
        <v>0</v>
      </c>
      <c r="EN108" s="39">
        <v>577</v>
      </c>
      <c r="EO108" s="39">
        <v>577</v>
      </c>
      <c r="EP108" s="39"/>
      <c r="EQ108" s="37">
        <v>0</v>
      </c>
      <c r="ER108" s="39">
        <v>1</v>
      </c>
      <c r="ES108" s="39">
        <v>247</v>
      </c>
      <c r="ET108" s="37">
        <v>17</v>
      </c>
      <c r="EU108" s="37">
        <v>1</v>
      </c>
      <c r="EV108" s="37">
        <v>0</v>
      </c>
      <c r="EW108" s="37">
        <v>8</v>
      </c>
      <c r="EX108" s="37">
        <v>32</v>
      </c>
      <c r="EY108" s="44">
        <v>4</v>
      </c>
      <c r="EZ108" s="44">
        <v>3</v>
      </c>
      <c r="FA108" s="44">
        <v>0</v>
      </c>
      <c r="FB108" s="44">
        <v>16</v>
      </c>
      <c r="FC108" s="37">
        <v>3</v>
      </c>
      <c r="FD108" s="37">
        <v>5</v>
      </c>
      <c r="FE108" s="37">
        <v>731</v>
      </c>
      <c r="FF108" s="44">
        <f>SUM(FG108:FI108)</f>
        <v>0</v>
      </c>
      <c r="FG108" s="37">
        <v>0</v>
      </c>
      <c r="FH108" s="37">
        <v>0</v>
      </c>
      <c r="FI108" s="37">
        <v>0</v>
      </c>
      <c r="FJ108" s="35">
        <f>DV108-FE108</f>
        <v>1105</v>
      </c>
      <c r="FK108" s="39">
        <v>6144</v>
      </c>
      <c r="FL108" s="37"/>
      <c r="FM108" s="45"/>
    </row>
    <row r="109" spans="1:169" x14ac:dyDescent="0.35">
      <c r="A109" s="71"/>
      <c r="B109" s="48" t="s">
        <v>310</v>
      </c>
      <c r="C109" s="54"/>
      <c r="D109" s="66">
        <f>D108+D107</f>
        <v>3721645</v>
      </c>
      <c r="E109" s="66">
        <f t="shared" ref="E109:BT109" si="168">E108+E107</f>
        <v>2092442</v>
      </c>
      <c r="F109" s="66">
        <f t="shared" si="168"/>
        <v>479654</v>
      </c>
      <c r="G109" s="66">
        <f t="shared" si="168"/>
        <v>561341</v>
      </c>
      <c r="H109" s="66">
        <f t="shared" si="168"/>
        <v>1051447</v>
      </c>
      <c r="I109" s="66">
        <f t="shared" si="168"/>
        <v>0</v>
      </c>
      <c r="J109" s="66">
        <f t="shared" si="168"/>
        <v>980583</v>
      </c>
      <c r="K109" s="66">
        <f t="shared" si="168"/>
        <v>251240</v>
      </c>
      <c r="L109" s="66">
        <f t="shared" si="168"/>
        <v>72979</v>
      </c>
      <c r="M109" s="66">
        <f t="shared" si="168"/>
        <v>656364</v>
      </c>
      <c r="N109" s="66">
        <f t="shared" si="168"/>
        <v>0</v>
      </c>
      <c r="O109" s="66">
        <f t="shared" si="168"/>
        <v>1111859</v>
      </c>
      <c r="P109" s="66">
        <f t="shared" si="168"/>
        <v>228414</v>
      </c>
      <c r="Q109" s="66">
        <f t="shared" si="168"/>
        <v>488362</v>
      </c>
      <c r="R109" s="66">
        <f t="shared" si="168"/>
        <v>395083</v>
      </c>
      <c r="S109" s="66">
        <f t="shared" si="168"/>
        <v>0</v>
      </c>
      <c r="T109" s="66">
        <f t="shared" si="168"/>
        <v>0</v>
      </c>
      <c r="U109" s="66">
        <f t="shared" si="168"/>
        <v>17120</v>
      </c>
      <c r="V109" s="66">
        <f t="shared" si="168"/>
        <v>1722579</v>
      </c>
      <c r="W109" s="66">
        <f t="shared" si="168"/>
        <v>325564</v>
      </c>
      <c r="X109" s="66">
        <v>235224</v>
      </c>
      <c r="Y109" s="66">
        <v>47729</v>
      </c>
      <c r="Z109" s="66">
        <v>42611</v>
      </c>
      <c r="AA109" s="66">
        <f t="shared" si="168"/>
        <v>330358</v>
      </c>
      <c r="AB109" s="66">
        <f t="shared" si="168"/>
        <v>115775</v>
      </c>
      <c r="AC109" s="66">
        <f t="shared" si="168"/>
        <v>214583</v>
      </c>
      <c r="AD109" s="66">
        <f t="shared" si="168"/>
        <v>412233</v>
      </c>
      <c r="AE109" s="66">
        <f t="shared" si="168"/>
        <v>409446</v>
      </c>
      <c r="AF109" s="66">
        <f t="shared" si="168"/>
        <v>71923</v>
      </c>
      <c r="AG109" s="66">
        <f t="shared" si="168"/>
        <v>1103</v>
      </c>
      <c r="AH109" s="66">
        <f t="shared" si="168"/>
        <v>1684</v>
      </c>
      <c r="AI109" s="66">
        <f t="shared" si="168"/>
        <v>50676</v>
      </c>
      <c r="AJ109" s="66">
        <f t="shared" si="168"/>
        <v>0</v>
      </c>
      <c r="AK109" s="66">
        <f t="shared" ref="AK109" si="169">SUM(AK107:AK108)</f>
        <v>53185</v>
      </c>
      <c r="AL109" s="66">
        <f t="shared" si="168"/>
        <v>50848</v>
      </c>
      <c r="AM109" s="66">
        <f t="shared" si="168"/>
        <v>2337</v>
      </c>
      <c r="AN109" s="66">
        <f t="shared" si="168"/>
        <v>129705</v>
      </c>
      <c r="AO109" s="66">
        <f t="shared" si="168"/>
        <v>310362</v>
      </c>
      <c r="AP109" s="66">
        <f t="shared" si="168"/>
        <v>671687</v>
      </c>
      <c r="AQ109" s="66">
        <f t="shared" si="168"/>
        <v>602579</v>
      </c>
      <c r="AR109" s="66">
        <f t="shared" si="168"/>
        <v>49905</v>
      </c>
      <c r="AS109" s="66">
        <f t="shared" si="168"/>
        <v>19203</v>
      </c>
      <c r="AT109" s="66">
        <f t="shared" si="168"/>
        <v>2223656</v>
      </c>
      <c r="AU109" s="66">
        <f t="shared" si="168"/>
        <v>1608167</v>
      </c>
      <c r="AV109" s="66">
        <f t="shared" si="168"/>
        <v>0</v>
      </c>
      <c r="AW109" s="66">
        <f t="shared" si="168"/>
        <v>615288</v>
      </c>
      <c r="AX109" s="66">
        <f t="shared" si="168"/>
        <v>265153</v>
      </c>
      <c r="AY109" s="66">
        <f t="shared" si="168"/>
        <v>711277</v>
      </c>
      <c r="AZ109" s="66">
        <f t="shared" si="168"/>
        <v>16449</v>
      </c>
      <c r="BA109" s="66">
        <f t="shared" si="168"/>
        <v>1404033</v>
      </c>
      <c r="BB109" s="66">
        <f t="shared" si="168"/>
        <v>611445</v>
      </c>
      <c r="BC109" s="66">
        <f t="shared" si="168"/>
        <v>4044</v>
      </c>
      <c r="BD109" s="66">
        <f t="shared" si="168"/>
        <v>3516</v>
      </c>
      <c r="BE109" s="66">
        <f t="shared" si="168"/>
        <v>528</v>
      </c>
      <c r="BF109" s="66">
        <f t="shared" si="168"/>
        <v>59783</v>
      </c>
      <c r="BG109" s="66">
        <f t="shared" si="168"/>
        <v>41947</v>
      </c>
      <c r="BH109" s="66">
        <f t="shared" si="168"/>
        <v>13405</v>
      </c>
      <c r="BI109" s="66">
        <f t="shared" si="168"/>
        <v>2836</v>
      </c>
      <c r="BJ109" s="66">
        <f t="shared" si="168"/>
        <v>1595</v>
      </c>
      <c r="BK109" s="66">
        <f t="shared" si="168"/>
        <v>21535</v>
      </c>
      <c r="BL109" s="66">
        <f t="shared" si="168"/>
        <v>9092</v>
      </c>
      <c r="BM109" s="66">
        <f t="shared" si="168"/>
        <v>12443</v>
      </c>
      <c r="BN109" s="66">
        <f t="shared" si="168"/>
        <v>112409</v>
      </c>
      <c r="BO109" s="66">
        <f t="shared" si="168"/>
        <v>36627</v>
      </c>
      <c r="BP109" s="66">
        <f t="shared" si="168"/>
        <v>2676</v>
      </c>
      <c r="BQ109" s="66">
        <f t="shared" si="168"/>
        <v>33951</v>
      </c>
      <c r="BR109" s="66">
        <f t="shared" si="168"/>
        <v>16431</v>
      </c>
      <c r="BS109" s="66">
        <f t="shared" si="168"/>
        <v>1212</v>
      </c>
      <c r="BT109" s="66">
        <f t="shared" si="168"/>
        <v>342693</v>
      </c>
      <c r="BU109" s="66">
        <f t="shared" ref="BU109:EG109" si="170">BU108+BU107</f>
        <v>1133</v>
      </c>
      <c r="BV109" s="66">
        <f t="shared" si="170"/>
        <v>4000</v>
      </c>
      <c r="BW109" s="66">
        <f t="shared" si="170"/>
        <v>3674</v>
      </c>
      <c r="BX109" s="66">
        <f>BX107+BX108</f>
        <v>2022536</v>
      </c>
      <c r="BY109" s="66">
        <f t="shared" ref="BY109" si="171">SUM(BY107:BY108)</f>
        <v>211470</v>
      </c>
      <c r="BZ109" s="66">
        <f t="shared" si="170"/>
        <v>25128</v>
      </c>
      <c r="CA109" s="66">
        <f t="shared" si="170"/>
        <v>16040</v>
      </c>
      <c r="CB109" s="66">
        <f t="shared" si="170"/>
        <v>142</v>
      </c>
      <c r="CC109" s="66">
        <f t="shared" si="170"/>
        <v>5632</v>
      </c>
      <c r="CD109" s="66">
        <f t="shared" si="170"/>
        <v>1047</v>
      </c>
      <c r="CE109" s="66">
        <f t="shared" si="170"/>
        <v>0</v>
      </c>
      <c r="CF109" s="66">
        <f t="shared" si="170"/>
        <v>479</v>
      </c>
      <c r="CG109" s="66">
        <f t="shared" si="170"/>
        <v>71</v>
      </c>
      <c r="CH109" s="66">
        <f t="shared" si="170"/>
        <v>97</v>
      </c>
      <c r="CI109" s="66">
        <f t="shared" si="170"/>
        <v>837</v>
      </c>
      <c r="CJ109" s="66">
        <f t="shared" si="170"/>
        <v>701</v>
      </c>
      <c r="CK109" s="66">
        <f t="shared" si="170"/>
        <v>208</v>
      </c>
      <c r="CL109" s="66">
        <f t="shared" si="170"/>
        <v>20570</v>
      </c>
      <c r="CM109" s="66">
        <f t="shared" si="170"/>
        <v>8574</v>
      </c>
      <c r="CN109" s="66">
        <f t="shared" si="170"/>
        <v>5817</v>
      </c>
      <c r="CO109" s="66">
        <f t="shared" si="170"/>
        <v>1274</v>
      </c>
      <c r="CP109" s="66">
        <f t="shared" si="170"/>
        <v>16652</v>
      </c>
      <c r="CQ109" s="66">
        <f t="shared" si="170"/>
        <v>4906</v>
      </c>
      <c r="CR109" s="66">
        <f t="shared" si="170"/>
        <v>2188</v>
      </c>
      <c r="CS109" s="66">
        <f t="shared" si="170"/>
        <v>830</v>
      </c>
      <c r="CT109" s="66">
        <f t="shared" si="170"/>
        <v>10603</v>
      </c>
      <c r="CU109" s="66">
        <f t="shared" si="170"/>
        <v>5446</v>
      </c>
      <c r="CV109" s="66">
        <f t="shared" si="170"/>
        <v>4517</v>
      </c>
      <c r="CW109" s="66">
        <f t="shared" si="170"/>
        <v>10820</v>
      </c>
      <c r="CX109" s="66">
        <f t="shared" si="170"/>
        <v>838</v>
      </c>
      <c r="CY109" s="66">
        <f t="shared" si="170"/>
        <v>5064</v>
      </c>
      <c r="CZ109" s="66">
        <f t="shared" si="170"/>
        <v>1248</v>
      </c>
      <c r="DA109" s="66">
        <f t="shared" si="170"/>
        <v>6102</v>
      </c>
      <c r="DB109" s="66">
        <f t="shared" si="170"/>
        <v>98</v>
      </c>
      <c r="DC109" s="66">
        <f t="shared" si="170"/>
        <v>38649</v>
      </c>
      <c r="DD109" s="66">
        <f t="shared" si="170"/>
        <v>765</v>
      </c>
      <c r="DE109" s="66">
        <f t="shared" si="170"/>
        <v>8012</v>
      </c>
      <c r="DF109" s="66">
        <f t="shared" si="170"/>
        <v>8354</v>
      </c>
      <c r="DG109" s="66">
        <f t="shared" si="170"/>
        <v>5871</v>
      </c>
      <c r="DH109" s="66">
        <f t="shared" si="170"/>
        <v>7681</v>
      </c>
      <c r="DI109" s="66">
        <f t="shared" si="170"/>
        <v>280</v>
      </c>
      <c r="DJ109" s="66">
        <f t="shared" si="170"/>
        <v>1434</v>
      </c>
      <c r="DK109" s="66">
        <f t="shared" si="170"/>
        <v>4289</v>
      </c>
      <c r="DL109" s="66">
        <f t="shared" si="170"/>
        <v>1548</v>
      </c>
      <c r="DM109" s="66">
        <f t="shared" si="170"/>
        <v>6749</v>
      </c>
      <c r="DN109" s="66">
        <f t="shared" si="170"/>
        <v>1687</v>
      </c>
      <c r="DO109" s="66">
        <f t="shared" si="170"/>
        <v>1969</v>
      </c>
      <c r="DP109" s="66">
        <f t="shared" si="170"/>
        <v>0</v>
      </c>
      <c r="DQ109" s="66">
        <f t="shared" si="170"/>
        <v>204376</v>
      </c>
      <c r="DR109" s="66">
        <f t="shared" si="170"/>
        <v>7094</v>
      </c>
      <c r="DS109" s="66">
        <f t="shared" si="170"/>
        <v>204721</v>
      </c>
      <c r="DT109" s="66">
        <f t="shared" si="170"/>
        <v>3353</v>
      </c>
      <c r="DU109" s="66">
        <f t="shared" ref="DU109:DV109" si="172">SUM(DU107:DU108)</f>
        <v>822663</v>
      </c>
      <c r="DV109" s="66">
        <f t="shared" si="172"/>
        <v>87647</v>
      </c>
      <c r="DW109" s="66">
        <f t="shared" si="170"/>
        <v>6739</v>
      </c>
      <c r="DX109" s="66">
        <f t="shared" si="170"/>
        <v>697</v>
      </c>
      <c r="DY109" s="66">
        <f t="shared" si="170"/>
        <v>41</v>
      </c>
      <c r="DZ109" s="66">
        <f t="shared" si="170"/>
        <v>2475</v>
      </c>
      <c r="EA109" s="66">
        <f t="shared" si="170"/>
        <v>36</v>
      </c>
      <c r="EB109" s="66">
        <f t="shared" si="170"/>
        <v>0</v>
      </c>
      <c r="EC109" s="66">
        <f t="shared" si="170"/>
        <v>173</v>
      </c>
      <c r="ED109" s="66">
        <f t="shared" si="170"/>
        <v>17</v>
      </c>
      <c r="EE109" s="66">
        <f t="shared" si="170"/>
        <v>5</v>
      </c>
      <c r="EF109" s="66">
        <f t="shared" si="170"/>
        <v>87</v>
      </c>
      <c r="EG109" s="66">
        <f t="shared" si="170"/>
        <v>796</v>
      </c>
      <c r="EH109" s="66">
        <f t="shared" ref="EH109:FL109" si="173">EH108+EH107</f>
        <v>27836</v>
      </c>
      <c r="EI109" s="66">
        <f t="shared" si="173"/>
        <v>0</v>
      </c>
      <c r="EJ109" s="66">
        <f t="shared" si="173"/>
        <v>6642</v>
      </c>
      <c r="EK109" s="66">
        <f t="shared" si="173"/>
        <v>9877</v>
      </c>
      <c r="EL109" s="66">
        <f t="shared" si="173"/>
        <v>1636</v>
      </c>
      <c r="EM109" s="66">
        <f t="shared" si="173"/>
        <v>1392</v>
      </c>
      <c r="EN109" s="66">
        <f t="shared" si="173"/>
        <v>13069</v>
      </c>
      <c r="EO109" s="66">
        <f t="shared" si="173"/>
        <v>13069</v>
      </c>
      <c r="EP109" s="66">
        <f t="shared" si="173"/>
        <v>11766</v>
      </c>
      <c r="EQ109" s="66">
        <f t="shared" si="173"/>
        <v>0</v>
      </c>
      <c r="ER109" s="66">
        <f t="shared" si="173"/>
        <v>254</v>
      </c>
      <c r="ES109" s="66">
        <f t="shared" si="173"/>
        <v>8468</v>
      </c>
      <c r="ET109" s="66">
        <f t="shared" si="173"/>
        <v>306</v>
      </c>
      <c r="EU109" s="66">
        <f t="shared" si="173"/>
        <v>729</v>
      </c>
      <c r="EV109" s="66">
        <f t="shared" si="173"/>
        <v>87</v>
      </c>
      <c r="EW109" s="66">
        <f t="shared" si="173"/>
        <v>89</v>
      </c>
      <c r="EX109" s="66">
        <f t="shared" si="173"/>
        <v>62</v>
      </c>
      <c r="EY109" s="66">
        <f t="shared" si="173"/>
        <v>1257</v>
      </c>
      <c r="EZ109" s="66">
        <f t="shared" si="173"/>
        <v>381</v>
      </c>
      <c r="FA109" s="66">
        <f t="shared" si="173"/>
        <v>392</v>
      </c>
      <c r="FB109" s="66">
        <f t="shared" si="173"/>
        <v>82</v>
      </c>
      <c r="FC109" s="66">
        <f t="shared" si="173"/>
        <v>1954</v>
      </c>
      <c r="FD109" s="66">
        <f t="shared" si="173"/>
        <v>922</v>
      </c>
      <c r="FE109" s="66">
        <f t="shared" si="173"/>
        <v>3235</v>
      </c>
      <c r="FF109" s="66">
        <f t="shared" si="173"/>
        <v>1392</v>
      </c>
      <c r="FG109" s="66">
        <f t="shared" si="173"/>
        <v>1308</v>
      </c>
      <c r="FH109" s="66">
        <f t="shared" si="173"/>
        <v>48</v>
      </c>
      <c r="FI109" s="66">
        <f t="shared" si="173"/>
        <v>36</v>
      </c>
      <c r="FJ109" s="66">
        <f t="shared" ref="FJ109" si="174">SUM(FJ107:FJ108)</f>
        <v>84412</v>
      </c>
      <c r="FK109" s="66">
        <f t="shared" si="173"/>
        <v>360720.56</v>
      </c>
      <c r="FL109" s="66">
        <f t="shared" si="173"/>
        <v>0</v>
      </c>
      <c r="FM109" s="45"/>
    </row>
    <row r="110" spans="1:169" x14ac:dyDescent="0.35">
      <c r="F110" s="72"/>
    </row>
    <row r="111" spans="1:169" ht="26.25" x14ac:dyDescent="0.4">
      <c r="D111" s="3">
        <v>3721645</v>
      </c>
      <c r="E111" s="5"/>
    </row>
    <row r="112" spans="1:169" ht="26.25" x14ac:dyDescent="0.4">
      <c r="D112" s="73">
        <f>D111-D109</f>
        <v>0</v>
      </c>
      <c r="E112" s="73"/>
      <c r="J112" s="5"/>
    </row>
    <row r="114" spans="4:4" x14ac:dyDescent="0.35">
      <c r="D114" s="73"/>
    </row>
    <row r="116" spans="4:4" x14ac:dyDescent="0.35">
      <c r="D116" s="73"/>
    </row>
  </sheetData>
  <mergeCells count="195">
    <mergeCell ref="DT9:DT14"/>
    <mergeCell ref="EP9:EP14"/>
    <mergeCell ref="I10:I14"/>
    <mergeCell ref="N10:N14"/>
    <mergeCell ref="AF10:AF14"/>
    <mergeCell ref="DU11:DU14"/>
    <mergeCell ref="DV11:DV14"/>
    <mergeCell ref="BX13:BX14"/>
    <mergeCell ref="BY13:BY14"/>
    <mergeCell ref="BJ9:BJ14"/>
    <mergeCell ref="BL9:BL14"/>
    <mergeCell ref="BM9:BM14"/>
    <mergeCell ref="BP9:BP14"/>
    <mergeCell ref="BQ9:BQ14"/>
    <mergeCell ref="DN9:DN14"/>
    <mergeCell ref="AM9:AM14"/>
    <mergeCell ref="AV9:AV14"/>
    <mergeCell ref="AW9:AW14"/>
    <mergeCell ref="AX9:AX14"/>
    <mergeCell ref="AY9:AY14"/>
    <mergeCell ref="AZ9:AZ14"/>
    <mergeCell ref="Q9:Q14"/>
    <mergeCell ref="R9:R14"/>
    <mergeCell ref="X9:X14"/>
    <mergeCell ref="Y9:Y14"/>
    <mergeCell ref="Z9:Z14"/>
    <mergeCell ref="AB9:AB14"/>
    <mergeCell ref="FG8:FG14"/>
    <mergeCell ref="FH8:FH14"/>
    <mergeCell ref="FI8:FI14"/>
    <mergeCell ref="F9:F14"/>
    <mergeCell ref="G9:G14"/>
    <mergeCell ref="H9:H14"/>
    <mergeCell ref="K9:K14"/>
    <mergeCell ref="L9:L14"/>
    <mergeCell ref="M9:M14"/>
    <mergeCell ref="P9:P14"/>
    <mergeCell ref="BS8:BS14"/>
    <mergeCell ref="BT8:BT14"/>
    <mergeCell ref="BU8:BU14"/>
    <mergeCell ref="BV8:BV14"/>
    <mergeCell ref="CA8:CA14"/>
    <mergeCell ref="CE8:CE14"/>
    <mergeCell ref="BK8:BK14"/>
    <mergeCell ref="BL8:BM8"/>
    <mergeCell ref="BN8:BN14"/>
    <mergeCell ref="BO8:BO14"/>
    <mergeCell ref="BP8:BQ8"/>
    <mergeCell ref="BR8:BR14"/>
    <mergeCell ref="AW8:AZ8"/>
    <mergeCell ref="BB8:BB14"/>
    <mergeCell ref="BD8:BD14"/>
    <mergeCell ref="BE8:BE14"/>
    <mergeCell ref="BF8:BF14"/>
    <mergeCell ref="BG8:BJ8"/>
    <mergeCell ref="BA9:BA14"/>
    <mergeCell ref="BG9:BG14"/>
    <mergeCell ref="BH9:BH14"/>
    <mergeCell ref="BI9:BI14"/>
    <mergeCell ref="AD8:AD14"/>
    <mergeCell ref="AE8:AH8"/>
    <mergeCell ref="AI8:AI14"/>
    <mergeCell ref="AJ8:AJ14"/>
    <mergeCell ref="AK8:AK14"/>
    <mergeCell ref="AL8:AM8"/>
    <mergeCell ref="AE9:AE14"/>
    <mergeCell ref="AG9:AG14"/>
    <mergeCell ref="AH9:AH14"/>
    <mergeCell ref="AL9:AL14"/>
    <mergeCell ref="AC9:AC14"/>
    <mergeCell ref="FF7:FF14"/>
    <mergeCell ref="FG7:FI7"/>
    <mergeCell ref="FA7:FA14"/>
    <mergeCell ref="FB7:FB14"/>
    <mergeCell ref="FC7:FC14"/>
    <mergeCell ref="FD7:FD14"/>
    <mergeCell ref="FE7:FE14"/>
    <mergeCell ref="EE7:EE14"/>
    <mergeCell ref="EF7:EF14"/>
    <mergeCell ref="EG7:EG14"/>
    <mergeCell ref="EH7:EH14"/>
    <mergeCell ref="EI7:EI14"/>
    <mergeCell ref="EJ7:EJ14"/>
    <mergeCell ref="DW7:DW14"/>
    <mergeCell ref="DY7:DY14"/>
    <mergeCell ref="DZ7:DZ14"/>
    <mergeCell ref="EA7:EA14"/>
    <mergeCell ref="AN8:AN14"/>
    <mergeCell ref="AO8:AO14"/>
    <mergeCell ref="AQ8:AQ14"/>
    <mergeCell ref="AR8:AR14"/>
    <mergeCell ref="AS8:AS14"/>
    <mergeCell ref="AU8:AU14"/>
    <mergeCell ref="ET7:ET14"/>
    <mergeCell ref="EU7:EU14"/>
    <mergeCell ref="EV7:EV14"/>
    <mergeCell ref="EW7:EW14"/>
    <mergeCell ref="EX7:EX14"/>
    <mergeCell ref="EY7:EY14"/>
    <mergeCell ref="EK7:EK14"/>
    <mergeCell ref="EL7:EL14"/>
    <mergeCell ref="EN7:EN14"/>
    <mergeCell ref="EO7:EQ7"/>
    <mergeCell ref="ER7:ER14"/>
    <mergeCell ref="ES7:ES14"/>
    <mergeCell ref="EM8:EM14"/>
    <mergeCell ref="EO8:EO14"/>
    <mergeCell ref="EQ8:EQ14"/>
    <mergeCell ref="CL7:CL14"/>
    <mergeCell ref="CN7:CN14"/>
    <mergeCell ref="CO7:CO14"/>
    <mergeCell ref="CP7:CP14"/>
    <mergeCell ref="CQ7:CQ14"/>
    <mergeCell ref="CR7:CR14"/>
    <mergeCell ref="CM8:CM14"/>
    <mergeCell ref="DF7:DF14"/>
    <mergeCell ref="DG7:DG14"/>
    <mergeCell ref="CZ7:CZ14"/>
    <mergeCell ref="DA7:DA14"/>
    <mergeCell ref="DB7:DB14"/>
    <mergeCell ref="DC7:DC14"/>
    <mergeCell ref="DD7:DD14"/>
    <mergeCell ref="DE7:DE14"/>
    <mergeCell ref="FJ6:FJ14"/>
    <mergeCell ref="FK6:FK14"/>
    <mergeCell ref="CS7:CS14"/>
    <mergeCell ref="CT7:CT14"/>
    <mergeCell ref="CV7:CV14"/>
    <mergeCell ref="CW7:CW14"/>
    <mergeCell ref="CX7:CX14"/>
    <mergeCell ref="CY7:CY14"/>
    <mergeCell ref="CU8:CU14"/>
    <mergeCell ref="DH7:DH14"/>
    <mergeCell ref="DI7:DI14"/>
    <mergeCell ref="DJ7:DJ14"/>
    <mergeCell ref="DK7:DK14"/>
    <mergeCell ref="EC7:EC14"/>
    <mergeCell ref="ED7:ED14"/>
    <mergeCell ref="DX8:DX14"/>
    <mergeCell ref="EB8:EB14"/>
    <mergeCell ref="DL7:DL14"/>
    <mergeCell ref="DM7:DM14"/>
    <mergeCell ref="DN7:DN8"/>
    <mergeCell ref="DO7:DO14"/>
    <mergeCell ref="DP7:DP14"/>
    <mergeCell ref="DR7:DR14"/>
    <mergeCell ref="EZ7:EZ14"/>
    <mergeCell ref="FL6:FL14"/>
    <mergeCell ref="D7:D14"/>
    <mergeCell ref="E7:AO7"/>
    <mergeCell ref="AP7:AP14"/>
    <mergeCell ref="AQ7:AS7"/>
    <mergeCell ref="AT7:AT14"/>
    <mergeCell ref="AU7:BB7"/>
    <mergeCell ref="BZ6:DO6"/>
    <mergeCell ref="DQ6:DQ14"/>
    <mergeCell ref="DS6:DS14"/>
    <mergeCell ref="DT6:DT8"/>
    <mergeCell ref="DU6:DV10"/>
    <mergeCell ref="DW6:FE6"/>
    <mergeCell ref="BZ7:BZ14"/>
    <mergeCell ref="CB7:CB14"/>
    <mergeCell ref="CC7:CC14"/>
    <mergeCell ref="CD7:CD14"/>
    <mergeCell ref="CF7:CF14"/>
    <mergeCell ref="CG7:CG14"/>
    <mergeCell ref="CH7:CH14"/>
    <mergeCell ref="CI7:CI14"/>
    <mergeCell ref="CJ7:CJ14"/>
    <mergeCell ref="CK7:CK14"/>
    <mergeCell ref="FF6:FI6"/>
    <mergeCell ref="D5:AU5"/>
    <mergeCell ref="A6:A14"/>
    <mergeCell ref="B6:B14"/>
    <mergeCell ref="C6:C14"/>
    <mergeCell ref="D6:BW6"/>
    <mergeCell ref="BX6:BY12"/>
    <mergeCell ref="BC7:BC14"/>
    <mergeCell ref="BD7:BE7"/>
    <mergeCell ref="BF7:BV7"/>
    <mergeCell ref="BW7:BW14"/>
    <mergeCell ref="E8:E14"/>
    <mergeCell ref="F8:I8"/>
    <mergeCell ref="J8:J14"/>
    <mergeCell ref="K8:N8"/>
    <mergeCell ref="O8:O14"/>
    <mergeCell ref="P8:R8"/>
    <mergeCell ref="S8:S14"/>
    <mergeCell ref="T8:T14"/>
    <mergeCell ref="U8:U14"/>
    <mergeCell ref="V8:V14"/>
    <mergeCell ref="W8:W14"/>
    <mergeCell ref="X8:Z8"/>
    <mergeCell ref="AA8:AA14"/>
    <mergeCell ref="AB8:AC8"/>
  </mergeCells>
  <conditionalFormatting sqref="BO108 BO63:BO67 BO61 BO34:BO58 BO30:BO32 BO23:BO28 BO17:BO21 BU23:CC28 BU30:CC32 BU34:CC58 BU61:CC61 BU63:CC67 BU108:CC108 E63:S67 E69:S105 CE108:FI108 CE63:FI67 CE61:FI61 CE34:FI58 E108:BK108 E23:BK28 U63:BK67 E61:BK61 T63:T105 FK17:FL21 FK34:FL58 FK61:FL61 FK63:FL67 FK108:FL108 FK69:FL105 FK30:FL32 FK23:FL28 E34:BK58 U69:CC105 E30:BK32 BU17:CC21 CE69:FI105 E17:BK21 CE23:FI28 CE30:FI32 CE17:FI21">
    <cfRule type="cellIs" dxfId="8" priority="9" operator="lessThan">
      <formula>0</formula>
    </cfRule>
  </conditionalFormatting>
  <conditionalFormatting sqref="FL17:FL21 FL23:FL28 FL30:FL32 FL34:FL58 FL61">
    <cfRule type="cellIs" dxfId="7" priority="8" operator="lessThan">
      <formula>0</formula>
    </cfRule>
  </conditionalFormatting>
  <conditionalFormatting sqref="U23">
    <cfRule type="cellIs" dxfId="6" priority="7" operator="lessThan">
      <formula>0</formula>
    </cfRule>
  </conditionalFormatting>
  <conditionalFormatting sqref="BU108:BW108">
    <cfRule type="cellIs" dxfId="5" priority="6" operator="lessThan">
      <formula>0</formula>
    </cfRule>
  </conditionalFormatting>
  <conditionalFormatting sqref="BX108">
    <cfRule type="cellIs" dxfId="4" priority="5" operator="lessThan">
      <formula>0</formula>
    </cfRule>
  </conditionalFormatting>
  <conditionalFormatting sqref="BL17:BN21 BL23:BN28 BL30:BN32 BL34:BN58 BL61:BN61 BL63:BN67 BL108:BN108">
    <cfRule type="cellIs" dxfId="3" priority="4" operator="lessThan">
      <formula>0</formula>
    </cfRule>
  </conditionalFormatting>
  <conditionalFormatting sqref="BR17:BT21 BR23:BT28 BR30:BT32 BR34:BT58 BR61:BT61 BR63:BT67 BR108:BT108">
    <cfRule type="cellIs" dxfId="2" priority="3" operator="lessThan">
      <formula>0</formula>
    </cfRule>
  </conditionalFormatting>
  <conditionalFormatting sqref="BP23:BQ28 BP30:BQ32 BP34:BQ58 BP61:BQ61 BP63:BQ67 BP108:BQ108 BP17:BQ21">
    <cfRule type="cellIs" dxfId="1" priority="2" operator="lessThan">
      <formula>0</formula>
    </cfRule>
  </conditionalFormatting>
  <conditionalFormatting sqref="FJ23:FJ28 FJ61 FJ63:FJ67 FJ30:FJ32 FJ34:FJ58 FJ108 FJ69:FJ105 FJ17:FJ21">
    <cfRule type="cellIs" dxfId="0" priority="1" operator="lessThan">
      <formula>0</formula>
    </cfRule>
  </conditionalFormatting>
  <printOptions verticalCentered="1"/>
  <pageMargins left="0.31496062992125984" right="0.31496062992125984" top="0" bottom="0" header="0" footer="0"/>
  <pageSetup paperSize="8" scale="25"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V_МО__был</vt:lpstr>
      <vt:lpstr>V_МО__был!Заголовки_для_печати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Кондратьева Наталья Сергеевна</dc:creator>
  <cp:lastModifiedBy>Т.В.Антонова</cp:lastModifiedBy>
  <dcterms:created xsi:type="dcterms:W3CDTF">2022-12-28T06:56:31Z</dcterms:created>
  <dcterms:modified xsi:type="dcterms:W3CDTF">2022-12-30T10:07:37Z</dcterms:modified>
</cp:coreProperties>
</file>